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5\_modelos web 2025 CEE e EIL\"/>
    </mc:Choice>
  </mc:AlternateContent>
  <xr:revisionPtr revIDLastSave="0" documentId="13_ncr:1_{A3E1B1BE-E321-45E1-9756-8CD16BD465FD}" xr6:coauthVersionLast="36" xr6:coauthVersionMax="47" xr10:uidLastSave="{00000000-0000-0000-0000-000000000000}"/>
  <bookViews>
    <workbookView xWindow="-120" yWindow="-120" windowWidth="29040" windowHeight="15525" tabRatio="500" activeTab="1" xr2:uid="{00000000-000D-0000-FFFF-FFFF00000000}"/>
  </bookViews>
  <sheets>
    <sheet name="POSTOS QUE SE ADAPTAN" sheetId="1" r:id="rId1"/>
    <sheet name="FACTURAS" sheetId="2" r:id="rId2"/>
    <sheet name="desplegables" sheetId="3" r:id="rId3"/>
  </sheets>
  <definedNames>
    <definedName name="_xlnm.Print_Area" localSheetId="1">FACTURAS!$A$1:$I$39</definedName>
    <definedName name="_xlnm.Print_Area" localSheetId="0">'POSTOS QUE SE ADAPTAN'!$A$1:$N$37</definedName>
    <definedName name="SUBCEE_Datos1" localSheetId="0">'POSTOS QUE SE ADAPTAN'!$A$12:$M$26</definedName>
    <definedName name="SUBCEE_Datos2" localSheetId="1">FACTURAS!$A$11:$I$25</definedName>
    <definedName name="SUBCEE_Datos3" localSheetId="1">FACTURAS!$A$33:$G$33</definedName>
    <definedName name="SUBCEE_DatosTotales1" localSheetId="0">'POSTOS QUE SE ADAPTAN'!$C$33:$F$33</definedName>
    <definedName name="SUBCEE_DatosTotales2" localSheetId="1">FACTURAS!$H$28:$P$28</definedName>
    <definedName name="_xlnm.Print_Titles" localSheetId="0">'POSTOS QUE SE ADAPTAN'!$1:$11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2" l="1"/>
  <c r="G33" i="2" l="1"/>
  <c r="D33" i="2"/>
  <c r="M28" i="2"/>
  <c r="L28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E6" i="2"/>
  <c r="E5" i="2"/>
  <c r="G4" i="2"/>
  <c r="E4" i="2"/>
  <c r="A1" i="2"/>
  <c r="D32" i="1"/>
  <c r="D33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P28" i="2" l="1"/>
  <c r="I11" i="2" s="1"/>
  <c r="L27" i="1"/>
  <c r="H26" i="2"/>
  <c r="H28" i="2" s="1"/>
  <c r="O28" i="2"/>
  <c r="E32" i="1"/>
  <c r="E33" i="1" s="1"/>
  <c r="L29" i="1"/>
  <c r="I23" i="2" l="1"/>
  <c r="I25" i="2"/>
  <c r="I22" i="2"/>
  <c r="I15" i="2"/>
  <c r="I24" i="2"/>
  <c r="I19" i="2"/>
  <c r="I21" i="2"/>
  <c r="I20" i="2"/>
  <c r="I17" i="2"/>
  <c r="I18" i="2"/>
  <c r="I14" i="2"/>
  <c r="I16" i="2"/>
  <c r="I13" i="2"/>
  <c r="I12" i="2"/>
  <c r="I26" i="2" l="1"/>
  <c r="I28" i="2" s="1"/>
  <c r="C32" i="1" s="1"/>
  <c r="F32" i="1" s="1"/>
  <c r="C33" i="1" l="1"/>
  <c r="M26" i="1"/>
  <c r="F33" i="1"/>
  <c r="M22" i="1"/>
  <c r="M24" i="1"/>
  <c r="M25" i="1"/>
  <c r="M15" i="1"/>
  <c r="M23" i="1"/>
  <c r="M16" i="1"/>
  <c r="M14" i="1"/>
  <c r="M17" i="1"/>
  <c r="M13" i="1"/>
  <c r="M12" i="1"/>
  <c r="M20" i="1"/>
  <c r="M19" i="1"/>
  <c r="M21" i="1"/>
  <c r="M18" i="1"/>
  <c r="M27" i="1" l="1"/>
  <c r="M29" i="1" s="1"/>
</calcChain>
</file>

<file path=xl/sharedStrings.xml><?xml version="1.0" encoding="utf-8"?>
<sst xmlns="http://schemas.openxmlformats.org/spreadsheetml/2006/main" count="125" uniqueCount="107">
  <si>
    <t>XUSTIFICACIÓN DA AXUDA: RELACIÓN DE POSTOS DE TRABALLO ADAPTADOS</t>
  </si>
  <si>
    <t>Programa II: Axudas para a creación de postos de traballo estables, adaptación de postos e asistencia técnica para os CEE</t>
  </si>
  <si>
    <t>Tipo de axuda: Subvención para a a adaptación de postos de traballo</t>
  </si>
  <si>
    <t xml:space="preserve">PROCEDEMENTO: </t>
  </si>
  <si>
    <t>TR341N</t>
  </si>
  <si>
    <t xml:space="preserve">CEE SOLICITANTE: </t>
  </si>
  <si>
    <t xml:space="preserve">EXPEDIENTE Nº: </t>
  </si>
  <si>
    <t>DNI/NIF:</t>
  </si>
  <si>
    <t>Nome da persoa representante:</t>
  </si>
  <si>
    <t xml:space="preserve">CENTRO DE TRABALLO (Enderezo): </t>
  </si>
  <si>
    <t>CONCELLO:</t>
  </si>
  <si>
    <t>*Os títulos en cor azul sinalan que as celdas conteñen valores despregables</t>
  </si>
  <si>
    <t>*PARA INSERTAR FILAS: colocar o rato en calquera das filas centrais de cada anualidade que estea baleira e facer clik co botón dereito en "copiar", logo facer click de novo en "insertar celdas copiadas"</t>
  </si>
  <si>
    <t>TRABALLADOR/A</t>
  </si>
  <si>
    <t>DNI/NIE</t>
  </si>
  <si>
    <t>DATA NACEMENTO</t>
  </si>
  <si>
    <t>SEXO (H/M,Ou)</t>
  </si>
  <si>
    <t>DISCAPACIDADE</t>
  </si>
  <si>
    <t>Discapacitados artigo 5.2</t>
  </si>
  <si>
    <t>tipo de contrato (2)</t>
  </si>
  <si>
    <t>DATA  contratación</t>
  </si>
  <si>
    <t>XORNADA  (%)</t>
  </si>
  <si>
    <t>IMPORTE por posto ADAPTADO</t>
  </si>
  <si>
    <t>Contía rateada por traballador/a segundo o importe concedido</t>
  </si>
  <si>
    <t>APELIDOS</t>
  </si>
  <si>
    <t>NOME</t>
  </si>
  <si>
    <t>TIPO (1)</t>
  </si>
  <si>
    <t>GRAO</t>
  </si>
  <si>
    <t>Total  axuda 2025</t>
  </si>
  <si>
    <t>Total anualidade 2025</t>
  </si>
  <si>
    <t>Anualidade</t>
  </si>
  <si>
    <t>Investimento
 (sen IVE)</t>
  </si>
  <si>
    <t>Nº postos adaptados</t>
  </si>
  <si>
    <t>Contía por postos adaptados</t>
  </si>
  <si>
    <t>IMPORTE DA AXUDA SOLICITADA</t>
  </si>
  <si>
    <t>(2) TIPO CE CONTRATO: (I) Indefinido (T) Temporal</t>
  </si>
  <si>
    <t>TOTAL</t>
  </si>
  <si>
    <t>Lugar e data:</t>
  </si>
  <si>
    <t xml:space="preserve">SINATURA DA PERSOA SOLICITANTE OU REPRESENTANTE </t>
  </si>
  <si>
    <t>RELACIÓN DE FACTURAS EMITIDAS NO PERÍODO SUBVENCIONABLE E PAGADAS DENTRO DO PRAZO DE XUSTIFICACIÓN DA AXUDA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</si>
  <si>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</si>
  <si>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>TIPO de documento</t>
  </si>
  <si>
    <t xml:space="preserve">NÚMERO </t>
  </si>
  <si>
    <t>DATA EMISIÓN</t>
  </si>
  <si>
    <t>NOME PROVEDOR</t>
  </si>
  <si>
    <t>CONCEPTOS SUBVENCIONABLES</t>
  </si>
  <si>
    <t>IMPORTE UNITARIO</t>
  </si>
  <si>
    <t>Nº UNIDADES</t>
  </si>
  <si>
    <t>IMPORTE SEN IVE</t>
  </si>
  <si>
    <t>IMPORTE MÁXIMO SUBVENCIONABLE</t>
  </si>
  <si>
    <t>DATA DE PAGAMENTO</t>
  </si>
  <si>
    <t>OBSERVACIÓNS</t>
  </si>
  <si>
    <t>ORZAMENTO</t>
  </si>
  <si>
    <t>TOTAL SEN IVE ANUALIDADE 2025</t>
  </si>
  <si>
    <t>Nº TRABALLADORES SBVENCIONADO</t>
  </si>
  <si>
    <t>Nº TRABALLADORES art. 5.2</t>
  </si>
  <si>
    <t>%</t>
  </si>
  <si>
    <t>Nº TRABALLADORES SIN art. 5.2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</si>
  <si>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</si>
  <si>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</si>
  <si>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</si>
  <si>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</si>
  <si>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</si>
  <si>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</si>
  <si>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elixir si/non</t>
  </si>
  <si>
    <t>INICIATIVA SOCIAL</t>
  </si>
  <si>
    <t>SI   OU  50%</t>
  </si>
  <si>
    <t xml:space="preserve"> NON sen 50%</t>
  </si>
  <si>
    <t>Lugar e data</t>
  </si>
  <si>
    <t xml:space="preserve">6 A 10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</si>
  <si>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</si>
  <si>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</si>
  <si>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</si>
  <si>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</si>
  <si>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</si>
  <si>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SI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</si>
  <si>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</si>
  <si>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</si>
  <si>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</si>
  <si>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NON</t>
  </si>
  <si>
    <t>PC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</si>
  <si>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</si>
  <si>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</si>
  <si>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sexo</t>
  </si>
  <si>
    <t>I</t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</si>
  <si>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</si>
  <si>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</si>
  <si>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</si>
  <si>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H</t>
  </si>
  <si>
    <t>F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</si>
  <si>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</si>
  <si>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M</t>
  </si>
  <si>
    <t>S</t>
  </si>
  <si>
    <t>Ou</t>
  </si>
  <si>
    <t>EM</t>
  </si>
  <si>
    <t>Tipo de discapacidade: (P) psíquica, (PC) Parálise cerebral, (I) intelectual, (EM) Enfermidade mental (F) Física, (S) sensorial (ER) Enfermidades raras</t>
  </si>
  <si>
    <t>tipo de contrato</t>
  </si>
  <si>
    <t>T</t>
  </si>
  <si>
    <t>TOTAL IMPORTE DO INVESTIMENTO REALIZADO EN ACTIVO FIXO NO PERÍODO de 1 de decembro de 2024 a 30 de setembro de 2025</t>
  </si>
  <si>
    <t>ANUALIDADE 2025 (gastos a realizar do 1 de decembro de 2024 ata o 30 de setembro de 2025)</t>
  </si>
  <si>
    <t>TOTAL IMPORTE POR POSTOS ADAPTADO NO PERÍODO de 1 de decembro de 2024 a 30 de setembro de 2025</t>
  </si>
  <si>
    <t>ANUALIDADE 2025 (dende o 1 de decembro de 2024 ata o 30 de setembro de 2025)</t>
  </si>
  <si>
    <t>v. 2025.02</t>
  </si>
  <si>
    <t>(1) TIPO DE DISCAPACIDADE: (PC) Parálise cerebral, (I) intelectual, (EM) Enfermidade mental (F) Física, (S) sensorial</t>
  </si>
  <si>
    <t>(*) Datos do CEE (se ten varios centros de traballo seria a suma destes)</t>
  </si>
  <si>
    <t>TOTAL CADRO
PERSOAL CEE (*)</t>
  </si>
  <si>
    <t>CADRO PERSOAL CEE
 ARTIGO 5.2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</si>
</sst>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 %"/>
    <numFmt numFmtId="165" formatCode="0.00\ %"/>
    <numFmt numFmtId="166" formatCode="_-* #,##0.00&quot; €&quot;_-;\-* #,##0.00&quot; €&quot;_-;_-* \-??&quot; €&quot;_-;_-@_-"/>
    <numFmt numFmtId="167" formatCode="#,##0.00&quot; €&quot;;\-#,##0.00&quot; €&quot;"/>
  </numFmts>
  <fonts count="34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0"/>
      <color rgb="FFFF0000"/>
      <name val="Arial Narrow"/>
      <family val="2"/>
      <charset val="1"/>
    </font>
    <font>
      <b/>
      <sz val="12"/>
      <color rgb="FF0000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953735"/>
      <name val="Arial Narrow"/>
      <family val="2"/>
      <charset val="1"/>
    </font>
    <font>
      <b/>
      <sz val="18"/>
      <color rgb="FF953735"/>
      <name val="Arial Narrow"/>
      <family val="2"/>
      <charset val="1"/>
    </font>
    <font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 Narrow"/>
      <family val="2"/>
      <charset val="1"/>
    </font>
    <font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4"/>
      <color theme="0"/>
      <name val="Arial Narrow"/>
      <family val="2"/>
      <charset val="1"/>
    </font>
    <font>
      <b/>
      <sz val="11"/>
      <color theme="0"/>
      <name val="Arial Narrow"/>
      <family val="2"/>
      <charset val="1"/>
    </font>
    <font>
      <sz val="11"/>
      <color theme="0"/>
      <name val="Calibri"/>
      <family val="2"/>
      <charset val="1"/>
    </font>
    <font>
      <sz val="11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sz val="10"/>
      <color theme="0"/>
      <name val="Calibri"/>
      <family val="2"/>
      <charset val="1"/>
    </font>
    <font>
      <b/>
      <sz val="10"/>
      <color theme="0"/>
      <name val="Arial Narrow"/>
      <family val="2"/>
      <charset val="1"/>
    </font>
    <font>
      <sz val="9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95B3D7"/>
      </patternFill>
    </fill>
    <fill>
      <patternFill patternType="solid">
        <fgColor rgb="FFDCE6F2"/>
        <bgColor rgb="FFCCFFFF"/>
      </patternFill>
    </fill>
    <fill>
      <patternFill patternType="solid">
        <fgColor theme="4" tint="0.59987182226020086"/>
        <bgColor rgb="FFA7C0DE"/>
      </patternFill>
    </fill>
  </fills>
  <borders count="37">
    <border>
      <left/>
      <right/>
      <top/>
      <bottom/>
      <diagonal/>
    </border>
    <border>
      <left/>
      <right/>
      <top/>
      <bottom style="thin">
        <color rgb="FFA6A6A6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808080"/>
      </right>
      <top style="double">
        <color auto="1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 style="thin">
        <color rgb="FFA6A6A6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22" fillId="0" borderId="0" applyBorder="0" applyProtection="0"/>
    <xf numFmtId="164" fontId="22" fillId="0" borderId="0" applyBorder="0" applyProtection="0"/>
  </cellStyleXfs>
  <cellXfs count="208">
    <xf numFmtId="0" fontId="0" fillId="0" borderId="0" xfId="0"/>
    <xf numFmtId="0" fontId="10" fillId="3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/>
    <xf numFmtId="0" fontId="1" fillId="0" borderId="2" xfId="0" applyFont="1" applyBorder="1"/>
    <xf numFmtId="0" fontId="4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5" fillId="3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2" fillId="0" borderId="10" xfId="2" applyNumberFormat="1" applyFont="1" applyBorder="1" applyAlignment="1" applyProtection="1">
      <alignment horizontal="center" vertical="center" wrapText="1"/>
      <protection locked="0"/>
    </xf>
    <xf numFmtId="14" fontId="13" fillId="0" borderId="10" xfId="2" applyNumberFormat="1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165" fontId="12" fillId="0" borderId="10" xfId="2" applyNumberFormat="1" applyFont="1" applyBorder="1" applyAlignment="1" applyProtection="1">
      <alignment horizontal="center" vertical="center" wrapText="1"/>
      <protection locked="0"/>
    </xf>
    <xf numFmtId="3" fontId="12" fillId="3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4" fontId="10" fillId="3" borderId="10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4" fontId="10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textRotation="90"/>
    </xf>
    <xf numFmtId="0" fontId="10" fillId="0" borderId="14" xfId="0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0" fontId="12" fillId="0" borderId="18" xfId="0" applyFont="1" applyBorder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16" fillId="0" borderId="0" xfId="0" applyFont="1" applyProtection="1">
      <protection locked="0"/>
    </xf>
    <xf numFmtId="0" fontId="12" fillId="3" borderId="6" xfId="0" applyFont="1" applyFill="1" applyBorder="1" applyAlignment="1">
      <alignment horizontal="center" vertical="center" wrapText="1"/>
    </xf>
    <xf numFmtId="166" fontId="12" fillId="3" borderId="6" xfId="1" applyFont="1" applyFill="1" applyBorder="1" applyAlignment="1" applyProtection="1">
      <alignment vertical="center"/>
    </xf>
    <xf numFmtId="0" fontId="12" fillId="3" borderId="6" xfId="0" applyFont="1" applyFill="1" applyBorder="1" applyAlignment="1">
      <alignment vertical="center" wrapText="1"/>
    </xf>
    <xf numFmtId="166" fontId="12" fillId="3" borderId="6" xfId="1" applyFont="1" applyFill="1" applyBorder="1" applyAlignment="1" applyProtection="1">
      <alignment horizontal="center" vertical="center"/>
    </xf>
    <xf numFmtId="166" fontId="10" fillId="3" borderId="6" xfId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166" fontId="12" fillId="2" borderId="6" xfId="1" applyFont="1" applyFill="1" applyBorder="1" applyAlignment="1" applyProtection="1">
      <alignment vertical="center"/>
    </xf>
    <xf numFmtId="0" fontId="12" fillId="2" borderId="6" xfId="0" applyFont="1" applyFill="1" applyBorder="1" applyAlignment="1">
      <alignment vertical="center" wrapText="1"/>
    </xf>
    <xf numFmtId="166" fontId="12" fillId="2" borderId="6" xfId="1" applyFont="1" applyFill="1" applyBorder="1" applyAlignment="1" applyProtection="1">
      <alignment horizontal="center" vertical="center"/>
    </xf>
    <xf numFmtId="166" fontId="10" fillId="2" borderId="6" xfId="1" applyFont="1" applyFill="1" applyBorder="1" applyAlignment="1" applyProtection="1">
      <alignment horizontal="center" vertical="center"/>
    </xf>
    <xf numFmtId="0" fontId="12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6" fontId="1" fillId="0" borderId="0" xfId="1" applyFont="1" applyBorder="1" applyProtection="1">
      <protection locked="0"/>
    </xf>
    <xf numFmtId="14" fontId="1" fillId="0" borderId="0" xfId="1" applyNumberFormat="1" applyFont="1" applyBorder="1" applyProtection="1">
      <protection locked="0"/>
    </xf>
    <xf numFmtId="49" fontId="1" fillId="0" borderId="0" xfId="1" applyNumberFormat="1" applyFont="1" applyBorder="1" applyProtection="1"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3" borderId="22" xfId="0" applyFont="1" applyFill="1" applyBorder="1" applyAlignment="1">
      <alignment horizontal="righ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2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166" fontId="10" fillId="3" borderId="28" xfId="1" applyFont="1" applyFill="1" applyBorder="1" applyAlignment="1" applyProtection="1">
      <alignment horizontal="center" vertical="center" wrapText="1"/>
    </xf>
    <xf numFmtId="14" fontId="10" fillId="3" borderId="28" xfId="1" applyNumberFormat="1" applyFont="1" applyFill="1" applyBorder="1" applyAlignment="1" applyProtection="1">
      <alignment horizontal="center" vertical="center" wrapText="1"/>
    </xf>
    <xf numFmtId="49" fontId="10" fillId="3" borderId="28" xfId="1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14" fontId="18" fillId="0" borderId="6" xfId="0" applyNumberFormat="1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1" fontId="12" fillId="0" borderId="6" xfId="0" applyNumberFormat="1" applyFont="1" applyBorder="1" applyAlignment="1" applyProtection="1">
      <alignment vertical="center"/>
      <protection locked="0"/>
    </xf>
    <xf numFmtId="14" fontId="12" fillId="0" borderId="6" xfId="0" applyNumberFormat="1" applyFont="1" applyBorder="1" applyAlignment="1" applyProtection="1">
      <alignment vertical="center"/>
      <protection locked="0"/>
    </xf>
    <xf numFmtId="0" fontId="10" fillId="3" borderId="6" xfId="0" applyFont="1" applyFill="1" applyBorder="1" applyAlignment="1">
      <alignment horizontal="right" vertical="center"/>
    </xf>
    <xf numFmtId="166" fontId="10" fillId="3" borderId="6" xfId="1" applyFont="1" applyFill="1" applyBorder="1" applyAlignment="1" applyProtection="1">
      <alignment vertical="center"/>
    </xf>
    <xf numFmtId="14" fontId="10" fillId="0" borderId="0" xfId="1" applyNumberFormat="1" applyFont="1" applyBorder="1" applyAlignment="1" applyProtection="1">
      <alignment vertical="center"/>
    </xf>
    <xf numFmtId="49" fontId="10" fillId="0" borderId="0" xfId="1" applyNumberFormat="1" applyFont="1" applyBorder="1" applyAlignment="1" applyProtection="1">
      <alignment vertical="center"/>
    </xf>
    <xf numFmtId="0" fontId="19" fillId="0" borderId="0" xfId="0" applyFont="1" applyProtection="1">
      <protection locked="0"/>
    </xf>
    <xf numFmtId="166" fontId="12" fillId="0" borderId="0" xfId="1" applyFont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6" fontId="10" fillId="2" borderId="31" xfId="1" applyFont="1" applyFill="1" applyBorder="1" applyAlignment="1" applyProtection="1">
      <alignment horizontal="center" vertical="center" wrapText="1"/>
    </xf>
    <xf numFmtId="166" fontId="10" fillId="2" borderId="32" xfId="1" applyFont="1" applyFill="1" applyBorder="1" applyAlignment="1" applyProtection="1">
      <alignment horizontal="center" vertical="center" wrapText="1"/>
    </xf>
    <xf numFmtId="14" fontId="10" fillId="0" borderId="0" xfId="1" applyNumberFormat="1" applyFont="1" applyBorder="1" applyAlignment="1" applyProtection="1">
      <alignment horizontal="center" vertical="center" wrapText="1"/>
    </xf>
    <xf numFmtId="49" fontId="10" fillId="0" borderId="0" xfId="1" applyNumberFormat="1" applyFont="1" applyBorder="1" applyAlignment="1" applyProtection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4" fontId="12" fillId="0" borderId="0" xfId="1" applyNumberFormat="1" applyFont="1" applyBorder="1" applyAlignment="1" applyProtection="1">
      <alignment vertical="center"/>
      <protection locked="0"/>
    </xf>
    <xf numFmtId="49" fontId="12" fillId="0" borderId="0" xfId="1" applyNumberFormat="1" applyFont="1" applyBorder="1" applyAlignment="1" applyProtection="1">
      <alignment vertical="center"/>
      <protection locked="0"/>
    </xf>
    <xf numFmtId="14" fontId="20" fillId="0" borderId="0" xfId="0" applyNumberFormat="1" applyFont="1" applyAlignment="1" applyProtection="1">
      <alignment horizontal="left" vertical="top" wrapText="1"/>
      <protection locked="0"/>
    </xf>
    <xf numFmtId="49" fontId="20" fillId="0" borderId="0" xfId="0" applyNumberFormat="1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14" fontId="17" fillId="0" borderId="0" xfId="0" applyNumberFormat="1" applyFont="1" applyAlignment="1" applyProtection="1">
      <alignment horizontal="left" vertical="center" wrapText="1"/>
      <protection locked="0"/>
    </xf>
    <xf numFmtId="49" fontId="17" fillId="0" borderId="0" xfId="0" applyNumberFormat="1" applyFont="1" applyAlignment="1" applyProtection="1">
      <alignment horizontal="left" vertical="center" wrapText="1"/>
      <protection locked="0"/>
    </xf>
    <xf numFmtId="14" fontId="0" fillId="0" borderId="0" xfId="0" applyNumberFormat="1"/>
    <xf numFmtId="49" fontId="0" fillId="0" borderId="0" xfId="0" applyNumberForma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14" fontId="12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 applyProtection="1">
      <alignment horizontal="left" vertical="top" wrapText="1"/>
      <protection locked="0"/>
    </xf>
    <xf numFmtId="14" fontId="17" fillId="0" borderId="0" xfId="0" applyNumberFormat="1" applyFont="1" applyAlignment="1" applyProtection="1">
      <alignment horizontal="left" vertical="top" wrapText="1"/>
      <protection locked="0"/>
    </xf>
    <xf numFmtId="49" fontId="17" fillId="0" borderId="0" xfId="0" applyNumberFormat="1" applyFont="1" applyAlignment="1" applyProtection="1">
      <alignment horizontal="left" vertical="top" wrapText="1"/>
      <protection locked="0"/>
    </xf>
    <xf numFmtId="0" fontId="1" fillId="5" borderId="0" xfId="0" applyFont="1" applyFill="1"/>
    <xf numFmtId="0" fontId="1" fillId="2" borderId="0" xfId="0" applyFont="1" applyFill="1"/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Protection="1">
      <protection locked="0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6" fontId="27" fillId="0" borderId="0" xfId="1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5" fillId="0" borderId="0" xfId="0" applyFont="1"/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6" fontId="26" fillId="0" borderId="0" xfId="1" applyFont="1" applyBorder="1" applyProtection="1">
      <protection locked="0"/>
    </xf>
    <xf numFmtId="0" fontId="26" fillId="0" borderId="0" xfId="0" applyFont="1" applyProtection="1">
      <protection locked="0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5" fillId="0" borderId="10" xfId="0" applyFont="1" applyBorder="1" applyAlignment="1">
      <alignment horizontal="center" vertical="center" textRotation="90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2" fillId="3" borderId="19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horizontal="right" vertical="center"/>
    </xf>
    <xf numFmtId="0" fontId="1" fillId="3" borderId="19" xfId="0" applyFont="1" applyFill="1" applyBorder="1" applyAlignment="1">
      <alignment horizontal="left" vertical="center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3" borderId="30" xfId="0" applyFont="1" applyFill="1" applyBorder="1" applyAlignment="1">
      <alignment horizontal="right" vertical="center"/>
    </xf>
    <xf numFmtId="0" fontId="20" fillId="0" borderId="33" xfId="0" applyFont="1" applyBorder="1" applyAlignment="1" applyProtection="1">
      <alignment horizontal="left" vertical="top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23" xfId="0" applyFont="1" applyBorder="1" applyAlignment="1">
      <alignment horizontal="left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2" fillId="0" borderId="10" xfId="2" applyNumberFormat="1" applyFont="1" applyBorder="1" applyAlignment="1" applyProtection="1">
      <alignment horizontal="left" vertical="center" wrapText="1"/>
      <protection locked="0"/>
    </xf>
    <xf numFmtId="10" fontId="12" fillId="0" borderId="10" xfId="0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167" fontId="12" fillId="0" borderId="6" xfId="1" applyNumberFormat="1" applyFont="1" applyBorder="1" applyAlignment="1" applyProtection="1">
      <alignment vertical="center"/>
    </xf>
    <xf numFmtId="14" fontId="12" fillId="0" borderId="6" xfId="1" applyNumberFormat="1" applyFont="1" applyBorder="1" applyAlignment="1" applyProtection="1">
      <alignment vertic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95B3D7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676440</xdr:colOff>
      <xdr:row>32</xdr:row>
      <xdr:rowOff>60480</xdr:rowOff>
    </xdr:from>
    <xdr:to>
      <xdr:col>13</xdr:col>
      <xdr:colOff>30240</xdr:colOff>
      <xdr:row>36</xdr:row>
      <xdr:rowOff>159480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410800" y="7537680"/>
          <a:ext cx="3511800" cy="93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25560</xdr:rowOff>
    </xdr:from>
    <xdr:to>
      <xdr:col>0</xdr:col>
      <xdr:colOff>4554360</xdr:colOff>
      <xdr:row>7</xdr:row>
      <xdr:rowOff>7560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482760"/>
          <a:ext cx="4478040" cy="1239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37800</xdr:colOff>
      <xdr:row>34</xdr:row>
      <xdr:rowOff>228600</xdr:rowOff>
    </xdr:from>
    <xdr:to>
      <xdr:col>7</xdr:col>
      <xdr:colOff>883440</xdr:colOff>
      <xdr:row>38</xdr:row>
      <xdr:rowOff>125280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100560" y="8325000"/>
          <a:ext cx="2879640" cy="848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2</xdr:col>
      <xdr:colOff>799920</xdr:colOff>
      <xdr:row>5</xdr:row>
      <xdr:rowOff>186840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3381840" cy="885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37"/>
  <sheetViews>
    <sheetView showGridLines="0" zoomScale="75" zoomScaleNormal="75" workbookViewId="0">
      <selection activeCell="J10" sqref="J10:J11"/>
    </sheetView>
  </sheetViews>
  <sheetFormatPr baseColWidth="10" defaultColWidth="9.140625" defaultRowHeight="16.5" x14ac:dyDescent="0.3"/>
  <cols>
    <col min="1" max="1" width="74.7109375" customWidth="1"/>
    <col min="2" max="2" width="35.28515625" style="4" customWidth="1"/>
    <col min="3" max="4" width="14.7109375" style="4" customWidth="1"/>
    <col min="5" max="5" width="17.28515625" style="4" customWidth="1"/>
    <col min="6" max="6" width="19.28515625" style="4" customWidth="1"/>
    <col min="7" max="7" width="9.140625" style="4"/>
    <col min="8" max="8" width="9.7109375" style="4" customWidth="1"/>
    <col min="9" max="9" width="12.7109375" style="4" customWidth="1"/>
    <col min="10" max="10" width="9.28515625" style="4" customWidth="1"/>
    <col min="11" max="11" width="11.5703125" style="4" customWidth="1"/>
    <col min="12" max="13" width="12.7109375" style="4" customWidth="1"/>
    <col min="14" max="1012" width="11.5703125" style="4" customWidth="1"/>
    <col min="1013" max="1025" width="8.85546875" customWidth="1"/>
  </cols>
  <sheetData>
    <row r="1" spans="1:1026" ht="36" customHeight="1" x14ac:dyDescent="0.3">
      <c r="A1" s="5" t="s">
        <v>102</v>
      </c>
      <c r="B1" s="185" t="s">
        <v>0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026" ht="16.5" customHeight="1" x14ac:dyDescent="0.3">
      <c r="B2" s="6" t="s">
        <v>1</v>
      </c>
      <c r="C2" s="7"/>
      <c r="D2" s="8"/>
      <c r="E2" s="8"/>
      <c r="F2" s="9"/>
      <c r="G2" s="10"/>
      <c r="H2" s="10"/>
      <c r="I2" s="10"/>
      <c r="J2" s="10"/>
    </row>
    <row r="3" spans="1:1026" ht="16.5" customHeight="1" x14ac:dyDescent="0.3">
      <c r="B3" s="11" t="s">
        <v>2</v>
      </c>
      <c r="C3" s="12"/>
      <c r="D3" s="13"/>
      <c r="E3" s="13"/>
      <c r="F3" s="13"/>
      <c r="G3" s="13"/>
      <c r="H3" s="12"/>
      <c r="I3" s="14"/>
      <c r="J3" s="15"/>
      <c r="K3" s="14" t="s">
        <v>3</v>
      </c>
      <c r="L3" s="15" t="s">
        <v>4</v>
      </c>
      <c r="M3" s="13"/>
      <c r="N3" s="13"/>
    </row>
    <row r="4" spans="1:1026" ht="16.5" customHeight="1" x14ac:dyDescent="0.3">
      <c r="B4" s="16" t="s">
        <v>5</v>
      </c>
      <c r="C4" s="186"/>
      <c r="D4" s="186"/>
      <c r="E4" s="186"/>
      <c r="F4" s="186"/>
      <c r="G4" s="186"/>
      <c r="H4" s="187" t="s">
        <v>6</v>
      </c>
      <c r="I4" s="187"/>
      <c r="J4" s="186"/>
      <c r="K4" s="186"/>
      <c r="L4" s="186"/>
      <c r="M4" s="186"/>
      <c r="N4" s="186"/>
    </row>
    <row r="5" spans="1:1026" ht="16.5" customHeight="1" x14ac:dyDescent="0.3">
      <c r="B5" s="17" t="s">
        <v>7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</row>
    <row r="6" spans="1:1026" ht="16.5" customHeight="1" x14ac:dyDescent="0.3">
      <c r="B6" s="17" t="s">
        <v>8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</row>
    <row r="7" spans="1:1026" ht="16.5" customHeight="1" x14ac:dyDescent="0.3">
      <c r="A7" s="18"/>
      <c r="B7" s="19" t="s">
        <v>9</v>
      </c>
      <c r="C7" s="180"/>
      <c r="D7" s="180"/>
      <c r="E7" s="180"/>
      <c r="F7" s="180"/>
      <c r="G7" s="180"/>
      <c r="H7" s="180"/>
      <c r="I7" s="20" t="s">
        <v>10</v>
      </c>
      <c r="J7" s="180"/>
      <c r="K7" s="180"/>
      <c r="L7" s="180"/>
      <c r="M7" s="180"/>
      <c r="N7" s="180"/>
    </row>
    <row r="8" spans="1:1026" ht="12.75" customHeight="1" x14ac:dyDescent="0.25">
      <c r="A8" s="21" t="s">
        <v>11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</row>
    <row r="9" spans="1:1026" ht="13.5" customHeight="1" x14ac:dyDescent="0.25">
      <c r="A9" s="23" t="s">
        <v>12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</row>
    <row r="10" spans="1:1026" ht="30" customHeight="1" x14ac:dyDescent="0.3">
      <c r="A10" s="181" t="s">
        <v>13</v>
      </c>
      <c r="B10" s="181"/>
      <c r="C10" s="181" t="s">
        <v>14</v>
      </c>
      <c r="D10" s="181" t="s">
        <v>15</v>
      </c>
      <c r="E10" s="182" t="s">
        <v>16</v>
      </c>
      <c r="F10" s="181" t="s">
        <v>17</v>
      </c>
      <c r="G10" s="181"/>
      <c r="H10" s="183" t="s">
        <v>18</v>
      </c>
      <c r="I10" s="182" t="s">
        <v>19</v>
      </c>
      <c r="J10" s="181" t="s">
        <v>20</v>
      </c>
      <c r="K10" s="181" t="s">
        <v>21</v>
      </c>
      <c r="L10" s="181" t="s">
        <v>22</v>
      </c>
      <c r="M10" s="184" t="s">
        <v>23</v>
      </c>
      <c r="N10" s="184"/>
      <c r="ALY10" s="4"/>
      <c r="ALZ10" s="4"/>
    </row>
    <row r="11" spans="1:1026" ht="30" customHeight="1" x14ac:dyDescent="0.3">
      <c r="A11" s="3" t="s">
        <v>24</v>
      </c>
      <c r="B11" s="3" t="s">
        <v>25</v>
      </c>
      <c r="C11" s="181"/>
      <c r="D11" s="181"/>
      <c r="E11" s="182"/>
      <c r="F11" s="2" t="s">
        <v>26</v>
      </c>
      <c r="G11" s="3" t="s">
        <v>27</v>
      </c>
      <c r="H11" s="183"/>
      <c r="I11" s="182"/>
      <c r="J11" s="181"/>
      <c r="K11" s="181"/>
      <c r="L11" s="181"/>
      <c r="M11" s="184"/>
      <c r="N11" s="184"/>
      <c r="ALY11" s="4"/>
      <c r="ALZ11" s="4"/>
    </row>
    <row r="12" spans="1:1026" x14ac:dyDescent="0.3">
      <c r="A12" s="202"/>
      <c r="B12" s="202"/>
      <c r="C12" s="25"/>
      <c r="D12" s="26"/>
      <c r="E12" s="27"/>
      <c r="F12" s="28"/>
      <c r="G12" s="203"/>
      <c r="H12" s="29"/>
      <c r="I12" s="26"/>
      <c r="J12" s="26"/>
      <c r="K12" s="30"/>
      <c r="L12" s="31">
        <f t="shared" ref="L12:L26" si="0">IF(K12&gt;0,1800,0)</f>
        <v>0</v>
      </c>
      <c r="M12" s="32">
        <f t="shared" ref="M12:M26" si="1">IF(OR(L12&gt;0,$F$32&gt;0),($F$32*L12)/$E$32,0)</f>
        <v>0</v>
      </c>
      <c r="N12" s="174" t="s">
        <v>28</v>
      </c>
    </row>
    <row r="13" spans="1:1026" x14ac:dyDescent="0.3">
      <c r="A13" s="202"/>
      <c r="B13" s="202"/>
      <c r="C13" s="25"/>
      <c r="D13" s="26"/>
      <c r="E13" s="27"/>
      <c r="F13" s="28"/>
      <c r="G13" s="203"/>
      <c r="H13" s="29"/>
      <c r="I13" s="26"/>
      <c r="J13" s="26"/>
      <c r="K13" s="30"/>
      <c r="L13" s="31">
        <f t="shared" si="0"/>
        <v>0</v>
      </c>
      <c r="M13" s="32">
        <f t="shared" si="1"/>
        <v>0</v>
      </c>
      <c r="N13" s="174"/>
    </row>
    <row r="14" spans="1:1026" x14ac:dyDescent="0.3">
      <c r="A14" s="202"/>
      <c r="B14" s="202"/>
      <c r="C14" s="25"/>
      <c r="D14" s="26"/>
      <c r="E14" s="27"/>
      <c r="F14" s="28"/>
      <c r="G14" s="203"/>
      <c r="H14" s="29"/>
      <c r="I14" s="26"/>
      <c r="J14" s="26"/>
      <c r="K14" s="30"/>
      <c r="L14" s="31">
        <f t="shared" si="0"/>
        <v>0</v>
      </c>
      <c r="M14" s="32">
        <f t="shared" si="1"/>
        <v>0</v>
      </c>
      <c r="N14" s="174"/>
    </row>
    <row r="15" spans="1:1026" x14ac:dyDescent="0.3">
      <c r="A15" s="202"/>
      <c r="B15" s="202"/>
      <c r="C15" s="25"/>
      <c r="D15" s="26"/>
      <c r="E15" s="27"/>
      <c r="F15" s="28"/>
      <c r="G15" s="203"/>
      <c r="H15" s="29"/>
      <c r="I15" s="26"/>
      <c r="J15" s="26"/>
      <c r="K15" s="30"/>
      <c r="L15" s="31">
        <f t="shared" si="0"/>
        <v>0</v>
      </c>
      <c r="M15" s="32">
        <f t="shared" si="1"/>
        <v>0</v>
      </c>
      <c r="N15" s="174"/>
    </row>
    <row r="16" spans="1:1026" x14ac:dyDescent="0.3">
      <c r="A16" s="202"/>
      <c r="B16" s="202"/>
      <c r="C16" s="25"/>
      <c r="D16" s="26"/>
      <c r="E16" s="27"/>
      <c r="F16" s="28"/>
      <c r="G16" s="203"/>
      <c r="H16" s="29"/>
      <c r="I16" s="26"/>
      <c r="J16" s="26"/>
      <c r="K16" s="30"/>
      <c r="L16" s="31">
        <f t="shared" si="0"/>
        <v>0</v>
      </c>
      <c r="M16" s="32">
        <f t="shared" si="1"/>
        <v>0</v>
      </c>
      <c r="N16" s="174"/>
    </row>
    <row r="17" spans="1:1026" x14ac:dyDescent="0.3">
      <c r="A17" s="202"/>
      <c r="B17" s="202"/>
      <c r="C17" s="25"/>
      <c r="D17" s="26"/>
      <c r="E17" s="27"/>
      <c r="F17" s="28"/>
      <c r="G17" s="203"/>
      <c r="H17" s="29"/>
      <c r="I17" s="26"/>
      <c r="J17" s="26"/>
      <c r="K17" s="30"/>
      <c r="L17" s="31">
        <f t="shared" si="0"/>
        <v>0</v>
      </c>
      <c r="M17" s="32">
        <f t="shared" si="1"/>
        <v>0</v>
      </c>
      <c r="N17" s="174"/>
    </row>
    <row r="18" spans="1:1026" x14ac:dyDescent="0.3">
      <c r="A18" s="202"/>
      <c r="B18" s="202"/>
      <c r="C18" s="25"/>
      <c r="D18" s="26"/>
      <c r="E18" s="27"/>
      <c r="F18" s="28"/>
      <c r="G18" s="203"/>
      <c r="H18" s="29"/>
      <c r="I18" s="26"/>
      <c r="J18" s="26"/>
      <c r="K18" s="30"/>
      <c r="L18" s="31">
        <f t="shared" si="0"/>
        <v>0</v>
      </c>
      <c r="M18" s="32">
        <f t="shared" si="1"/>
        <v>0</v>
      </c>
      <c r="N18" s="174"/>
    </row>
    <row r="19" spans="1:1026" x14ac:dyDescent="0.3">
      <c r="A19" s="202"/>
      <c r="B19" s="202"/>
      <c r="C19" s="25"/>
      <c r="D19" s="26"/>
      <c r="E19" s="27"/>
      <c r="F19" s="28"/>
      <c r="G19" s="203"/>
      <c r="H19" s="29"/>
      <c r="I19" s="26"/>
      <c r="J19" s="26"/>
      <c r="K19" s="30"/>
      <c r="L19" s="31">
        <f t="shared" si="0"/>
        <v>0</v>
      </c>
      <c r="M19" s="32">
        <f t="shared" si="1"/>
        <v>0</v>
      </c>
      <c r="N19" s="174"/>
    </row>
    <row r="20" spans="1:1026" x14ac:dyDescent="0.3">
      <c r="A20" s="202"/>
      <c r="B20" s="202"/>
      <c r="C20" s="25"/>
      <c r="D20" s="26"/>
      <c r="E20" s="27"/>
      <c r="F20" s="28"/>
      <c r="G20" s="203"/>
      <c r="H20" s="29"/>
      <c r="I20" s="26"/>
      <c r="J20" s="26"/>
      <c r="K20" s="30"/>
      <c r="L20" s="31">
        <f t="shared" si="0"/>
        <v>0</v>
      </c>
      <c r="M20" s="32">
        <f t="shared" si="1"/>
        <v>0</v>
      </c>
      <c r="N20" s="174"/>
    </row>
    <row r="21" spans="1:1026" x14ac:dyDescent="0.3">
      <c r="A21" s="202"/>
      <c r="B21" s="202"/>
      <c r="C21" s="25"/>
      <c r="D21" s="26"/>
      <c r="E21" s="27"/>
      <c r="F21" s="28"/>
      <c r="G21" s="203"/>
      <c r="H21" s="29"/>
      <c r="I21" s="26"/>
      <c r="J21" s="26"/>
      <c r="K21" s="30"/>
      <c r="L21" s="31">
        <f t="shared" si="0"/>
        <v>0</v>
      </c>
      <c r="M21" s="32">
        <f t="shared" si="1"/>
        <v>0</v>
      </c>
      <c r="N21" s="174"/>
    </row>
    <row r="22" spans="1:1026" x14ac:dyDescent="0.3">
      <c r="A22" s="202"/>
      <c r="B22" s="202"/>
      <c r="C22" s="25"/>
      <c r="D22" s="26"/>
      <c r="E22" s="27"/>
      <c r="F22" s="28"/>
      <c r="G22" s="203"/>
      <c r="H22" s="29"/>
      <c r="I22" s="26"/>
      <c r="J22" s="26"/>
      <c r="K22" s="30"/>
      <c r="L22" s="31">
        <f t="shared" si="0"/>
        <v>0</v>
      </c>
      <c r="M22" s="32">
        <f t="shared" si="1"/>
        <v>0</v>
      </c>
      <c r="N22" s="174"/>
    </row>
    <row r="23" spans="1:1026" x14ac:dyDescent="0.3">
      <c r="A23" s="202"/>
      <c r="B23" s="202"/>
      <c r="C23" s="25"/>
      <c r="D23" s="26"/>
      <c r="E23" s="27"/>
      <c r="F23" s="28"/>
      <c r="G23" s="203"/>
      <c r="H23" s="29"/>
      <c r="I23" s="26"/>
      <c r="J23" s="26"/>
      <c r="K23" s="30"/>
      <c r="L23" s="31">
        <f t="shared" si="0"/>
        <v>0</v>
      </c>
      <c r="M23" s="32">
        <f t="shared" si="1"/>
        <v>0</v>
      </c>
      <c r="N23" s="174"/>
      <c r="ALY23" s="4"/>
      <c r="ALZ23" s="4"/>
    </row>
    <row r="24" spans="1:1026" x14ac:dyDescent="0.3">
      <c r="A24" s="202"/>
      <c r="B24" s="202"/>
      <c r="C24" s="25"/>
      <c r="D24" s="26"/>
      <c r="E24" s="27"/>
      <c r="F24" s="28"/>
      <c r="G24" s="203"/>
      <c r="H24" s="29"/>
      <c r="I24" s="26"/>
      <c r="J24" s="26"/>
      <c r="K24" s="30"/>
      <c r="L24" s="31">
        <f t="shared" si="0"/>
        <v>0</v>
      </c>
      <c r="M24" s="32">
        <f t="shared" si="1"/>
        <v>0</v>
      </c>
      <c r="N24" s="174"/>
      <c r="ALY24" s="4"/>
      <c r="ALZ24" s="4"/>
    </row>
    <row r="25" spans="1:1026" x14ac:dyDescent="0.3">
      <c r="A25" s="202"/>
      <c r="B25" s="202"/>
      <c r="C25" s="25"/>
      <c r="D25" s="26"/>
      <c r="E25" s="27"/>
      <c r="F25" s="28"/>
      <c r="G25" s="203"/>
      <c r="H25" s="29"/>
      <c r="I25" s="26"/>
      <c r="J25" s="26"/>
      <c r="K25" s="30"/>
      <c r="L25" s="31">
        <f t="shared" si="0"/>
        <v>0</v>
      </c>
      <c r="M25" s="32">
        <f t="shared" si="1"/>
        <v>0</v>
      </c>
      <c r="N25" s="174"/>
      <c r="ALY25" s="4"/>
      <c r="ALZ25" s="4"/>
    </row>
    <row r="26" spans="1:1026" x14ac:dyDescent="0.3">
      <c r="A26" s="202"/>
      <c r="B26" s="202"/>
      <c r="C26" s="25"/>
      <c r="D26" s="26"/>
      <c r="E26" s="27"/>
      <c r="F26" s="28"/>
      <c r="G26" s="203"/>
      <c r="H26" s="29"/>
      <c r="I26" s="26"/>
      <c r="J26" s="26"/>
      <c r="K26" s="30"/>
      <c r="L26" s="31">
        <f t="shared" si="0"/>
        <v>0</v>
      </c>
      <c r="M26" s="32">
        <f t="shared" si="1"/>
        <v>0</v>
      </c>
      <c r="N26" s="174"/>
      <c r="ALY26" s="4"/>
      <c r="ALZ26" s="4"/>
    </row>
    <row r="27" spans="1:1026" ht="22.5" customHeight="1" x14ac:dyDescent="0.3">
      <c r="A27" s="175" t="s">
        <v>101</v>
      </c>
      <c r="B27" s="175"/>
      <c r="C27" s="33"/>
      <c r="D27" s="34"/>
      <c r="E27" s="34"/>
      <c r="F27" s="34"/>
      <c r="G27" s="35"/>
      <c r="H27" s="36"/>
      <c r="I27" s="176" t="s">
        <v>29</v>
      </c>
      <c r="J27" s="176"/>
      <c r="K27" s="176"/>
      <c r="L27" s="37">
        <f>SUM(L12:L26)</f>
        <v>0</v>
      </c>
      <c r="M27" s="38">
        <f>SUM(M12:M26)</f>
        <v>0</v>
      </c>
      <c r="N27" s="174"/>
      <c r="ALY27" s="4"/>
      <c r="ALZ27" s="4"/>
    </row>
    <row r="28" spans="1:1026" ht="7.5" customHeight="1" x14ac:dyDescent="0.3">
      <c r="A28" s="39"/>
      <c r="B28" s="39"/>
      <c r="C28" s="40"/>
      <c r="D28" s="40"/>
      <c r="E28" s="40"/>
      <c r="F28" s="40"/>
      <c r="G28" s="40"/>
      <c r="H28" s="40"/>
      <c r="I28" s="40"/>
      <c r="J28" s="40"/>
      <c r="K28" s="41"/>
      <c r="L28" s="42"/>
      <c r="M28" s="43"/>
      <c r="N28" s="4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</row>
    <row r="29" spans="1:1026" ht="18" customHeight="1" x14ac:dyDescent="0.3">
      <c r="A29" s="41"/>
      <c r="B29" s="40"/>
      <c r="C29" s="45"/>
      <c r="D29" s="177" t="s">
        <v>100</v>
      </c>
      <c r="E29" s="177"/>
      <c r="F29" s="177"/>
      <c r="G29" s="177"/>
      <c r="H29" s="177"/>
      <c r="I29" s="177"/>
      <c r="J29" s="177"/>
      <c r="K29" s="177"/>
      <c r="L29" s="46">
        <f>$L$27</f>
        <v>0</v>
      </c>
      <c r="M29" s="47">
        <f>$M$27</f>
        <v>0</v>
      </c>
      <c r="N29" s="48"/>
      <c r="ALY29" s="4"/>
    </row>
    <row r="30" spans="1:1026" ht="7.5" customHeight="1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0"/>
    </row>
    <row r="31" spans="1:1026" ht="48" customHeight="1" x14ac:dyDescent="0.3">
      <c r="A31" s="51" t="s">
        <v>103</v>
      </c>
      <c r="B31" s="52" t="s">
        <v>30</v>
      </c>
      <c r="C31" s="53" t="s">
        <v>31</v>
      </c>
      <c r="D31" s="52" t="s">
        <v>32</v>
      </c>
      <c r="E31" s="52" t="s">
        <v>33</v>
      </c>
      <c r="F31" s="52" t="s">
        <v>34</v>
      </c>
      <c r="I31" s="50"/>
      <c r="J31" s="50"/>
    </row>
    <row r="32" spans="1:1026" x14ac:dyDescent="0.3">
      <c r="A32" s="54" t="s">
        <v>35</v>
      </c>
      <c r="B32" s="55">
        <v>2025</v>
      </c>
      <c r="C32" s="56">
        <f>FACTURAS!$I$28</f>
        <v>0</v>
      </c>
      <c r="D32" s="57">
        <f>COUNTA($K$12:$K$26)</f>
        <v>0</v>
      </c>
      <c r="E32" s="58">
        <f>+$L$27</f>
        <v>0</v>
      </c>
      <c r="F32" s="59">
        <f>+IF($C$32&lt;$E$32,$C$32,$E$32)</f>
        <v>0</v>
      </c>
      <c r="I32" s="50"/>
      <c r="J32" s="50"/>
    </row>
    <row r="33" spans="1:10" x14ac:dyDescent="0.3">
      <c r="A33" s="49"/>
      <c r="B33" s="60" t="s">
        <v>36</v>
      </c>
      <c r="C33" s="61">
        <f>C32</f>
        <v>0</v>
      </c>
      <c r="D33" s="62">
        <f>D32</f>
        <v>0</v>
      </c>
      <c r="E33" s="63">
        <f>E32</f>
        <v>0</v>
      </c>
      <c r="F33" s="64">
        <f>F32</f>
        <v>0</v>
      </c>
      <c r="I33" s="50"/>
      <c r="J33" s="50"/>
    </row>
    <row r="34" spans="1:10" x14ac:dyDescent="0.3">
      <c r="A34" s="49"/>
      <c r="B34" s="65"/>
      <c r="C34" s="65"/>
      <c r="D34" s="65"/>
      <c r="E34" s="65"/>
      <c r="F34" s="65"/>
      <c r="G34" s="65"/>
      <c r="H34" s="65"/>
      <c r="I34" s="66"/>
      <c r="J34" s="50"/>
    </row>
    <row r="35" spans="1:10" x14ac:dyDescent="0.3">
      <c r="A35" s="49"/>
      <c r="B35" s="178" t="s">
        <v>37</v>
      </c>
      <c r="C35" s="178"/>
      <c r="D35" s="178"/>
      <c r="E35" s="178"/>
      <c r="F35" s="178"/>
      <c r="G35" s="67"/>
      <c r="H35" s="67"/>
      <c r="I35" s="50"/>
      <c r="J35" s="50"/>
    </row>
    <row r="36" spans="1:10" x14ac:dyDescent="0.3">
      <c r="A36" s="49"/>
      <c r="B36" s="172"/>
      <c r="C36" s="172"/>
      <c r="D36" s="172"/>
      <c r="E36" s="172"/>
      <c r="F36" s="172"/>
      <c r="G36" s="68"/>
      <c r="H36" s="68"/>
      <c r="I36" s="50"/>
      <c r="J36" s="50"/>
    </row>
    <row r="37" spans="1:10" ht="44.25" customHeight="1" x14ac:dyDescent="0.3">
      <c r="A37" s="49"/>
      <c r="B37" s="173" t="s">
        <v>38</v>
      </c>
      <c r="C37" s="173"/>
      <c r="D37" s="173"/>
      <c r="E37" s="173"/>
      <c r="F37" s="173"/>
      <c r="G37" s="65"/>
      <c r="H37" s="65"/>
      <c r="I37" s="50"/>
      <c r="J37" s="50"/>
    </row>
  </sheetData>
  <sheetProtection algorithmName="SHA-512" hashValue="FnJsH2nfZ1qt+X7Y99uNfZ3B31xjatimTSQ38vuildwjnSuSvprtvsnX2YpLg4MvVf1CihVft7JH/B99zBzE9Q==" saltValue="dHE2jTM1rxo1s/Y4wkZQrA==" spinCount="100000" sheet="1" objects="1" scenarios="1"/>
  <mergeCells count="26">
    <mergeCell ref="B1:N1"/>
    <mergeCell ref="C4:G4"/>
    <mergeCell ref="H4:I4"/>
    <mergeCell ref="J4:N4"/>
    <mergeCell ref="C5:N5"/>
    <mergeCell ref="C6:N6"/>
    <mergeCell ref="C7:H7"/>
    <mergeCell ref="J7:N7"/>
    <mergeCell ref="A10:B10"/>
    <mergeCell ref="C10:C11"/>
    <mergeCell ref="D10:D11"/>
    <mergeCell ref="E10:E11"/>
    <mergeCell ref="F10:G10"/>
    <mergeCell ref="H10:H11"/>
    <mergeCell ref="I10:I11"/>
    <mergeCell ref="J10:J11"/>
    <mergeCell ref="K10:K11"/>
    <mergeCell ref="L10:L11"/>
    <mergeCell ref="M10:N11"/>
    <mergeCell ref="B36:F36"/>
    <mergeCell ref="B37:F37"/>
    <mergeCell ref="N12:N27"/>
    <mergeCell ref="A27:B27"/>
    <mergeCell ref="I27:K27"/>
    <mergeCell ref="D29:K29"/>
    <mergeCell ref="B35:F35"/>
  </mergeCells>
  <pageMargins left="0.23611111111111099" right="0.23611111111111099" top="0.31527777777777799" bottom="0.15763888888888899" header="0.511811023622047" footer="0.31527777777777799"/>
  <pageSetup paperSize="9" fitToHeight="0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desplegables!$A$13:$A$15</xm:f>
          </x14:formula1>
          <x14:formula2>
            <xm:f>0</xm:f>
          </x14:formula2>
          <xm:sqref>I12:I26</xm:sqref>
        </x14:dataValidation>
        <x14:dataValidation type="list" allowBlank="1" showInputMessage="1" showErrorMessage="1" xr:uid="{00000000-0002-0000-0000-000002000000}">
          <x14:formula1>
            <xm:f>desplegables!$A$6:$A$8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3000000}">
          <x14:formula1>
            <xm:f>desplegables!$A$21:$A$23</xm:f>
          </x14:formula1>
          <x14:formula2>
            <xm:f>0</xm:f>
          </x14:formula2>
          <xm:sqref>H12:H26</xm:sqref>
        </x14:dataValidation>
        <x14:dataValidation type="list" allowBlank="1" showInputMessage="1" showErrorMessage="1" xr:uid="{83511261-A31B-4CE0-AA8C-D953839010BF}">
          <x14:formula1>
            <xm:f>desplegables!$B$3:$B$8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showGridLines="0" tabSelected="1" zoomScale="75" zoomScaleNormal="75" workbookViewId="0">
      <selection activeCell="C36" sqref="C36"/>
    </sheetView>
  </sheetViews>
  <sheetFormatPr baseColWidth="10" defaultColWidth="9.140625" defaultRowHeight="16.5" x14ac:dyDescent="0.3"/>
  <cols>
    <col min="1" max="1" width="16.7109375" style="50" customWidth="1"/>
    <col min="2" max="2" width="21" style="50" customWidth="1"/>
    <col min="3" max="3" width="23.85546875" style="50" customWidth="1"/>
    <col min="4" max="4" width="40.7109375" style="50" customWidth="1"/>
    <col min="5" max="5" width="82.7109375" style="50" customWidth="1"/>
    <col min="6" max="6" width="28.7109375" style="50" customWidth="1"/>
    <col min="7" max="7" width="28.85546875" style="50" customWidth="1"/>
    <col min="8" max="9" width="20.7109375" style="69" customWidth="1"/>
    <col min="10" max="10" width="20.7109375" style="70" customWidth="1"/>
    <col min="11" max="11" width="20.7109375" style="71" customWidth="1"/>
    <col min="12" max="12" width="30.7109375" style="167" customWidth="1"/>
    <col min="13" max="13" width="29.28515625" style="163" customWidth="1"/>
    <col min="14" max="15" width="30.5703125" style="163" customWidth="1"/>
    <col min="16" max="16" width="30.5703125" style="168" customWidth="1"/>
    <col min="17" max="16384" width="9.140625" style="49"/>
  </cols>
  <sheetData>
    <row r="1" spans="1:16" ht="36" customHeight="1" x14ac:dyDescent="0.25">
      <c r="A1" s="198" t="str">
        <f>'POSTOS QUE SE ADAPTAN'!A1</f>
        <v>v. 2025.02</v>
      </c>
      <c r="B1" s="198"/>
      <c r="C1" s="198"/>
      <c r="D1" s="185" t="s">
        <v>39</v>
      </c>
      <c r="E1" s="185"/>
      <c r="F1" s="185"/>
      <c r="G1" s="185"/>
      <c r="H1" s="185"/>
      <c r="I1" s="185"/>
      <c r="J1" s="185"/>
      <c r="K1" s="185"/>
      <c r="L1" s="144"/>
      <c r="M1" s="144"/>
      <c r="N1" s="144"/>
      <c r="O1" s="144"/>
      <c r="P1" s="145"/>
    </row>
    <row r="2" spans="1:16" ht="16.5" customHeight="1" x14ac:dyDescent="0.25">
      <c r="A2" s="73"/>
      <c r="B2" s="74"/>
      <c r="C2" s="72"/>
      <c r="D2" s="6" t="s">
        <v>1</v>
      </c>
      <c r="E2" s="6"/>
      <c r="F2" s="75"/>
      <c r="G2" s="75"/>
      <c r="H2" s="76"/>
      <c r="I2" s="76"/>
      <c r="J2" s="77"/>
      <c r="K2" s="78"/>
      <c r="L2" s="146"/>
      <c r="M2" s="146"/>
      <c r="N2" s="147"/>
      <c r="O2" s="148"/>
      <c r="P2" s="148"/>
    </row>
    <row r="3" spans="1:16" ht="16.5" customHeight="1" x14ac:dyDescent="0.25">
      <c r="A3" s="73"/>
      <c r="B3" s="74"/>
      <c r="C3" s="72"/>
      <c r="D3" s="11" t="s">
        <v>2</v>
      </c>
      <c r="E3" s="8"/>
      <c r="F3" s="79"/>
      <c r="G3" s="79" t="s">
        <v>3</v>
      </c>
      <c r="H3" s="80" t="s">
        <v>4</v>
      </c>
      <c r="I3" s="80"/>
      <c r="J3" s="81"/>
      <c r="K3" s="82"/>
      <c r="L3" s="148"/>
      <c r="M3" s="148"/>
      <c r="N3" s="148"/>
      <c r="O3" s="148"/>
      <c r="P3" s="148"/>
    </row>
    <row r="4" spans="1:16" ht="16.5" customHeight="1" x14ac:dyDescent="0.25">
      <c r="A4" s="73"/>
      <c r="B4" s="74"/>
      <c r="C4" s="74"/>
      <c r="D4" s="83" t="s">
        <v>5</v>
      </c>
      <c r="E4" s="84">
        <f>'POSTOS QUE SE ADAPTAN'!C4</f>
        <v>0</v>
      </c>
      <c r="F4" s="85" t="s">
        <v>6</v>
      </c>
      <c r="G4" s="199">
        <f>'POSTOS QUE SE ADAPTAN'!J4</f>
        <v>0</v>
      </c>
      <c r="H4" s="199"/>
      <c r="I4" s="199"/>
      <c r="J4" s="199"/>
      <c r="K4" s="199"/>
      <c r="L4" s="148"/>
      <c r="M4" s="148"/>
      <c r="N4" s="148"/>
      <c r="O4" s="148"/>
      <c r="P4" s="148"/>
    </row>
    <row r="5" spans="1:16" ht="16.5" customHeight="1" x14ac:dyDescent="0.25">
      <c r="A5" s="73"/>
      <c r="B5" s="74"/>
      <c r="C5" s="74"/>
      <c r="D5" s="86" t="s">
        <v>7</v>
      </c>
      <c r="E5" s="200">
        <f>'POSTOS QUE SE ADAPTAN'!C5</f>
        <v>0</v>
      </c>
      <c r="F5" s="200"/>
      <c r="G5" s="200"/>
      <c r="H5" s="200"/>
      <c r="I5" s="200"/>
      <c r="J5" s="200"/>
      <c r="K5" s="200"/>
      <c r="L5" s="148"/>
      <c r="M5" s="148"/>
      <c r="N5" s="148"/>
      <c r="O5" s="148"/>
      <c r="P5" s="148"/>
    </row>
    <row r="6" spans="1:16" ht="16.5" customHeight="1" x14ac:dyDescent="0.25">
      <c r="A6" s="87"/>
      <c r="B6" s="76"/>
      <c r="C6" s="76"/>
      <c r="D6" s="88" t="s">
        <v>8</v>
      </c>
      <c r="E6" s="201">
        <f>'POSTOS QUE SE ADAPTAN'!C6</f>
        <v>0</v>
      </c>
      <c r="F6" s="201"/>
      <c r="G6" s="201"/>
      <c r="H6" s="201"/>
      <c r="I6" s="201"/>
      <c r="J6" s="201"/>
      <c r="K6" s="201"/>
      <c r="L6" s="148"/>
      <c r="M6" s="148"/>
      <c r="N6" s="148"/>
      <c r="O6" s="148"/>
      <c r="P6" s="148"/>
    </row>
    <row r="7" spans="1:16" ht="16.5" customHeight="1" x14ac:dyDescent="0.25">
      <c r="A7" s="21"/>
      <c r="B7" s="6"/>
      <c r="C7" s="6"/>
      <c r="D7" s="22"/>
      <c r="E7" s="6"/>
      <c r="F7" s="6"/>
      <c r="G7" s="6"/>
      <c r="H7" s="6"/>
      <c r="I7" s="6"/>
      <c r="J7" s="89"/>
      <c r="K7" s="90"/>
      <c r="L7" s="149"/>
      <c r="M7" s="150"/>
      <c r="N7" s="146"/>
      <c r="O7" s="148"/>
      <c r="P7" s="148"/>
    </row>
    <row r="8" spans="1:16" ht="12.75" customHeight="1" x14ac:dyDescent="0.25">
      <c r="A8" s="21" t="s">
        <v>11</v>
      </c>
      <c r="B8" s="6"/>
      <c r="C8" s="6"/>
      <c r="D8" s="6"/>
      <c r="E8" s="6"/>
      <c r="F8" s="6"/>
      <c r="G8" s="6"/>
      <c r="H8" s="6"/>
      <c r="I8" s="6"/>
      <c r="J8" s="89"/>
      <c r="K8" s="90"/>
      <c r="L8" s="149"/>
      <c r="M8" s="150"/>
      <c r="N8" s="146"/>
      <c r="O8" s="148"/>
      <c r="P8" s="148"/>
    </row>
    <row r="9" spans="1:16" ht="12.75" customHeight="1" x14ac:dyDescent="0.25">
      <c r="A9" s="23" t="s">
        <v>40</v>
      </c>
      <c r="B9" s="24"/>
      <c r="C9" s="24"/>
      <c r="D9" s="24"/>
      <c r="E9" s="24"/>
      <c r="F9" s="24"/>
      <c r="G9" s="24"/>
      <c r="H9" s="24"/>
      <c r="I9" s="24"/>
      <c r="J9" s="91"/>
      <c r="K9" s="92"/>
      <c r="L9" s="149"/>
      <c r="M9" s="149"/>
      <c r="N9" s="151"/>
      <c r="O9" s="148"/>
      <c r="P9" s="148"/>
    </row>
    <row r="10" spans="1:16" ht="30" customHeight="1" x14ac:dyDescent="0.25">
      <c r="A10" s="93" t="s">
        <v>41</v>
      </c>
      <c r="B10" s="94" t="s">
        <v>42</v>
      </c>
      <c r="C10" s="94" t="s">
        <v>43</v>
      </c>
      <c r="D10" s="94" t="s">
        <v>44</v>
      </c>
      <c r="E10" s="94" t="s">
        <v>45</v>
      </c>
      <c r="F10" s="94" t="s">
        <v>46</v>
      </c>
      <c r="G10" s="94" t="s">
        <v>47</v>
      </c>
      <c r="H10" s="95" t="s">
        <v>48</v>
      </c>
      <c r="I10" s="95" t="s">
        <v>49</v>
      </c>
      <c r="J10" s="96" t="s">
        <v>50</v>
      </c>
      <c r="K10" s="97" t="s">
        <v>51</v>
      </c>
      <c r="L10" s="152"/>
      <c r="M10" s="146"/>
      <c r="N10" s="146"/>
      <c r="O10" s="146"/>
      <c r="P10" s="153"/>
    </row>
    <row r="11" spans="1:16" ht="13.5" customHeight="1" x14ac:dyDescent="0.25">
      <c r="A11" s="98" t="s">
        <v>52</v>
      </c>
      <c r="B11" s="99"/>
      <c r="C11" s="100"/>
      <c r="D11" s="101"/>
      <c r="E11" s="101"/>
      <c r="F11" s="102"/>
      <c r="G11" s="103"/>
      <c r="H11" s="206">
        <f t="shared" ref="H11:H25" si="0">F11*G11</f>
        <v>0</v>
      </c>
      <c r="I11" s="206" t="str">
        <f>IF(ISBLANK('POSTOS QUE SE ADAPTAN'!A12)," ",(H11/$L$28)*$M$28*$N$28+(H11/$L$28)*$O$28*$P$28)</f>
        <v xml:space="preserve"> </v>
      </c>
      <c r="J11" s="207"/>
      <c r="K11" s="204"/>
      <c r="L11" s="152"/>
      <c r="M11" s="146"/>
      <c r="N11" s="146"/>
      <c r="O11" s="146"/>
      <c r="P11" s="147"/>
    </row>
    <row r="12" spans="1:16" x14ac:dyDescent="0.25">
      <c r="A12" s="98"/>
      <c r="B12" s="101"/>
      <c r="C12" s="104"/>
      <c r="D12" s="101"/>
      <c r="E12" s="101"/>
      <c r="F12" s="102"/>
      <c r="G12" s="103"/>
      <c r="H12" s="206">
        <f t="shared" si="0"/>
        <v>0</v>
      </c>
      <c r="I12" s="206" t="str">
        <f>IF(ISBLANK('POSTOS QUE SE ADAPTAN'!A13)," ",(H12/$L$28)*$M$28*$N$28+(H12/$L$28)*$O$28*$P$28)</f>
        <v xml:space="preserve"> </v>
      </c>
      <c r="J12" s="207"/>
      <c r="K12" s="204"/>
      <c r="L12" s="152"/>
      <c r="M12" s="146"/>
      <c r="N12" s="146"/>
      <c r="O12" s="146"/>
      <c r="P12" s="147"/>
    </row>
    <row r="13" spans="1:16" x14ac:dyDescent="0.25">
      <c r="A13" s="98"/>
      <c r="B13" s="101"/>
      <c r="C13" s="104"/>
      <c r="D13" s="101"/>
      <c r="E13" s="101"/>
      <c r="F13" s="102"/>
      <c r="G13" s="103"/>
      <c r="H13" s="206">
        <f t="shared" si="0"/>
        <v>0</v>
      </c>
      <c r="I13" s="206" t="str">
        <f>IF(ISBLANK('POSTOS QUE SE ADAPTAN'!A14)," ",(H13/$L$28)*$M$28*$N$28+(H13/$L$28)*$O$28*$P$28)</f>
        <v xml:space="preserve"> </v>
      </c>
      <c r="J13" s="207"/>
      <c r="K13" s="204"/>
      <c r="L13" s="152"/>
      <c r="M13" s="146"/>
      <c r="N13" s="146"/>
      <c r="O13" s="146"/>
      <c r="P13" s="147"/>
    </row>
    <row r="14" spans="1:16" x14ac:dyDescent="0.25">
      <c r="A14" s="98"/>
      <c r="B14" s="101"/>
      <c r="C14" s="104"/>
      <c r="D14" s="101"/>
      <c r="E14" s="101"/>
      <c r="F14" s="102"/>
      <c r="G14" s="103"/>
      <c r="H14" s="206">
        <f t="shared" si="0"/>
        <v>0</v>
      </c>
      <c r="I14" s="206" t="str">
        <f>IF(ISBLANK('POSTOS QUE SE ADAPTAN'!A15)," ",(H14/$L$28)*$M$28*$N$28+(H14/$L$28)*$O$28*$P$28)</f>
        <v xml:space="preserve"> </v>
      </c>
      <c r="J14" s="207"/>
      <c r="K14" s="204"/>
      <c r="L14" s="152"/>
      <c r="M14" s="150"/>
      <c r="N14" s="150"/>
      <c r="O14" s="150"/>
      <c r="P14" s="147"/>
    </row>
    <row r="15" spans="1:16" x14ac:dyDescent="0.25">
      <c r="A15" s="98"/>
      <c r="B15" s="101"/>
      <c r="C15" s="104"/>
      <c r="D15" s="101"/>
      <c r="E15" s="101"/>
      <c r="F15" s="102"/>
      <c r="G15" s="103"/>
      <c r="H15" s="206">
        <f t="shared" si="0"/>
        <v>0</v>
      </c>
      <c r="I15" s="206" t="str">
        <f>IF(ISBLANK('POSTOS QUE SE ADAPTAN'!A16)," ",(H15/$L$28)*$M$28*$N$28+(H15/$L$28)*$O$28*$P$28)</f>
        <v xml:space="preserve"> </v>
      </c>
      <c r="J15" s="207"/>
      <c r="K15" s="204"/>
      <c r="L15" s="152"/>
      <c r="M15" s="146"/>
      <c r="N15" s="146"/>
      <c r="O15" s="146"/>
      <c r="P15" s="147"/>
    </row>
    <row r="16" spans="1:16" x14ac:dyDescent="0.25">
      <c r="A16" s="98"/>
      <c r="B16" s="101"/>
      <c r="C16" s="104"/>
      <c r="D16" s="101"/>
      <c r="E16" s="101"/>
      <c r="F16" s="102"/>
      <c r="G16" s="103"/>
      <c r="H16" s="206">
        <f t="shared" si="0"/>
        <v>0</v>
      </c>
      <c r="I16" s="206" t="str">
        <f>IF(ISBLANK('POSTOS QUE SE ADAPTAN'!A17)," ",(H16/$L$28)*$M$28*$N$28+(H16/$L$28)*$O$28*$P$28)</f>
        <v xml:space="preserve"> </v>
      </c>
      <c r="J16" s="207"/>
      <c r="K16" s="204"/>
      <c r="L16" s="152"/>
      <c r="M16" s="146"/>
      <c r="N16" s="146"/>
      <c r="O16" s="146"/>
      <c r="P16" s="147"/>
    </row>
    <row r="17" spans="1:19" x14ac:dyDescent="0.25">
      <c r="A17" s="98"/>
      <c r="B17" s="101"/>
      <c r="C17" s="104"/>
      <c r="D17" s="101"/>
      <c r="E17" s="101"/>
      <c r="F17" s="102"/>
      <c r="G17" s="103"/>
      <c r="H17" s="206">
        <f t="shared" si="0"/>
        <v>0</v>
      </c>
      <c r="I17" s="206" t="str">
        <f>IF(ISBLANK('POSTOS QUE SE ADAPTAN'!A18)," ",(H17/$L$28)*$M$28*$N$28+(H17/$L$28)*$O$28*$P$28)</f>
        <v xml:space="preserve"> </v>
      </c>
      <c r="J17" s="207"/>
      <c r="K17" s="204"/>
      <c r="L17" s="152"/>
      <c r="M17" s="146"/>
      <c r="N17" s="146"/>
      <c r="O17" s="146"/>
      <c r="P17" s="154"/>
    </row>
    <row r="18" spans="1:19" x14ac:dyDescent="0.25">
      <c r="A18" s="98"/>
      <c r="B18" s="101"/>
      <c r="C18" s="104"/>
      <c r="D18" s="101"/>
      <c r="E18" s="101"/>
      <c r="F18" s="102"/>
      <c r="G18" s="103"/>
      <c r="H18" s="206">
        <f t="shared" si="0"/>
        <v>0</v>
      </c>
      <c r="I18" s="206" t="str">
        <f>IF(ISBLANK('POSTOS QUE SE ADAPTAN'!A19)," ",(H18/$L$28)*$M$28*$N$28+(H18/$L$28)*$O$28*$P$28)</f>
        <v xml:space="preserve"> </v>
      </c>
      <c r="J18" s="207"/>
      <c r="K18" s="204"/>
      <c r="L18" s="152"/>
      <c r="M18" s="146"/>
      <c r="N18" s="146"/>
      <c r="O18" s="146"/>
      <c r="P18" s="154"/>
    </row>
    <row r="19" spans="1:19" x14ac:dyDescent="0.25">
      <c r="A19" s="98"/>
      <c r="B19" s="101"/>
      <c r="C19" s="104"/>
      <c r="D19" s="101"/>
      <c r="E19" s="101"/>
      <c r="F19" s="102"/>
      <c r="G19" s="103"/>
      <c r="H19" s="206">
        <f t="shared" si="0"/>
        <v>0</v>
      </c>
      <c r="I19" s="206" t="str">
        <f>IF(ISBLANK('POSTOS QUE SE ADAPTAN'!A20)," ",(H19/$L$28)*$M$28*$N$28+(H19/$L$28)*$O$28*$P$28)</f>
        <v xml:space="preserve"> </v>
      </c>
      <c r="J19" s="207"/>
      <c r="K19" s="204"/>
      <c r="L19" s="152"/>
      <c r="M19" s="146"/>
      <c r="N19" s="146"/>
      <c r="O19" s="146"/>
      <c r="P19" s="154"/>
    </row>
    <row r="20" spans="1:19" x14ac:dyDescent="0.25">
      <c r="A20" s="98"/>
      <c r="B20" s="101"/>
      <c r="C20" s="104"/>
      <c r="D20" s="101"/>
      <c r="E20" s="101"/>
      <c r="F20" s="102"/>
      <c r="G20" s="103"/>
      <c r="H20" s="206">
        <f t="shared" si="0"/>
        <v>0</v>
      </c>
      <c r="I20" s="206" t="str">
        <f>IF(ISBLANK('POSTOS QUE SE ADAPTAN'!A21)," ",(H20/$L$28)*$M$28*$N$28+(H20/$L$28)*$O$28*$P$28)</f>
        <v xml:space="preserve"> </v>
      </c>
      <c r="J20" s="207"/>
      <c r="K20" s="204"/>
      <c r="L20" s="152"/>
      <c r="M20" s="146"/>
      <c r="N20" s="146"/>
      <c r="O20" s="146"/>
      <c r="P20" s="154"/>
    </row>
    <row r="21" spans="1:19" x14ac:dyDescent="0.25">
      <c r="A21" s="98"/>
      <c r="B21" s="101"/>
      <c r="C21" s="104"/>
      <c r="D21" s="101"/>
      <c r="E21" s="101"/>
      <c r="F21" s="102"/>
      <c r="G21" s="103"/>
      <c r="H21" s="206">
        <f t="shared" si="0"/>
        <v>0</v>
      </c>
      <c r="I21" s="206" t="str">
        <f>IF(ISBLANK('POSTOS QUE SE ADAPTAN'!A22)," ",(H21/$L$28)*$M$28*$N$28+(H21/$L$28)*$O$28*$P$28)</f>
        <v xml:space="preserve"> </v>
      </c>
      <c r="J21" s="207"/>
      <c r="K21" s="204"/>
      <c r="L21" s="152"/>
      <c r="M21" s="146"/>
      <c r="N21" s="146"/>
      <c r="O21" s="146"/>
      <c r="P21" s="154"/>
    </row>
    <row r="22" spans="1:19" x14ac:dyDescent="0.25">
      <c r="A22" s="98"/>
      <c r="B22" s="101"/>
      <c r="C22" s="104"/>
      <c r="D22" s="101"/>
      <c r="E22" s="101"/>
      <c r="F22" s="102"/>
      <c r="G22" s="103"/>
      <c r="H22" s="206">
        <f t="shared" si="0"/>
        <v>0</v>
      </c>
      <c r="I22" s="206" t="str">
        <f>IF(ISBLANK('POSTOS QUE SE ADAPTAN'!A23)," ",(H22/$L$28)*$M$28*$N$28+(H22/$L$28)*$O$28*$P$28)</f>
        <v xml:space="preserve"> </v>
      </c>
      <c r="J22" s="207"/>
      <c r="K22" s="204"/>
      <c r="L22" s="152"/>
      <c r="M22" s="146"/>
      <c r="N22" s="146"/>
      <c r="O22" s="146"/>
      <c r="P22" s="154"/>
    </row>
    <row r="23" spans="1:19" x14ac:dyDescent="0.25">
      <c r="A23" s="98"/>
      <c r="B23" s="101"/>
      <c r="C23" s="104"/>
      <c r="D23" s="101"/>
      <c r="E23" s="101"/>
      <c r="F23" s="102"/>
      <c r="G23" s="103"/>
      <c r="H23" s="206">
        <f t="shared" si="0"/>
        <v>0</v>
      </c>
      <c r="I23" s="206" t="str">
        <f>IF(ISBLANK('POSTOS QUE SE ADAPTAN'!A24)," ",(H23/$L$28)*$M$28*$N$28+(H23/$L$28)*$O$28*$P$28)</f>
        <v xml:space="preserve"> </v>
      </c>
      <c r="J23" s="207"/>
      <c r="K23" s="204"/>
      <c r="L23" s="152"/>
      <c r="M23" s="146"/>
      <c r="N23" s="146"/>
      <c r="O23" s="146"/>
      <c r="P23" s="154"/>
    </row>
    <row r="24" spans="1:19" x14ac:dyDescent="0.25">
      <c r="A24" s="98"/>
      <c r="B24" s="101"/>
      <c r="C24" s="104"/>
      <c r="D24" s="101"/>
      <c r="E24" s="101"/>
      <c r="F24" s="102"/>
      <c r="G24" s="103"/>
      <c r="H24" s="206">
        <f t="shared" si="0"/>
        <v>0</v>
      </c>
      <c r="I24" s="206" t="str">
        <f>IF(ISBLANK('POSTOS QUE SE ADAPTAN'!A25)," ",(H24/$L$28)*$M$28*$N$28+(H24/$L$28)*$O$28*$P$28)</f>
        <v xml:space="preserve"> </v>
      </c>
      <c r="J24" s="207"/>
      <c r="K24" s="204"/>
      <c r="L24" s="152"/>
      <c r="M24" s="146"/>
      <c r="N24" s="146"/>
      <c r="O24" s="146"/>
      <c r="P24" s="154"/>
    </row>
    <row r="25" spans="1:19" x14ac:dyDescent="0.25">
      <c r="A25" s="98"/>
      <c r="B25" s="101"/>
      <c r="C25" s="104"/>
      <c r="D25" s="101"/>
      <c r="E25" s="101"/>
      <c r="F25" s="102"/>
      <c r="G25" s="103"/>
      <c r="H25" s="206">
        <f t="shared" si="0"/>
        <v>0</v>
      </c>
      <c r="I25" s="206" t="str">
        <f>IF(ISBLANK('POSTOS QUE SE ADAPTAN'!A26)," ",(H25/$L$28)*$M$28*$N$28+(H25/$L$28)*$O$28*$P$28)</f>
        <v xml:space="preserve"> </v>
      </c>
      <c r="J25" s="207"/>
      <c r="K25" s="204"/>
      <c r="L25" s="152"/>
      <c r="M25" s="146"/>
      <c r="N25" s="146"/>
      <c r="O25" s="146"/>
      <c r="P25" s="154"/>
    </row>
    <row r="26" spans="1:19" ht="22.5" customHeight="1" x14ac:dyDescent="0.25">
      <c r="A26" s="191" t="s">
        <v>99</v>
      </c>
      <c r="B26" s="191"/>
      <c r="C26" s="191"/>
      <c r="D26" s="191"/>
      <c r="E26" s="192"/>
      <c r="F26" s="192"/>
      <c r="G26" s="105" t="s">
        <v>53</v>
      </c>
      <c r="H26" s="106">
        <f>SUM(H11:H25)</f>
        <v>0</v>
      </c>
      <c r="I26" s="106">
        <f>SUM(I11:I25)</f>
        <v>0</v>
      </c>
      <c r="J26" s="107"/>
      <c r="K26" s="108"/>
      <c r="L26" s="152"/>
      <c r="M26" s="155"/>
      <c r="N26" s="155"/>
      <c r="O26" s="155"/>
      <c r="P26" s="155"/>
      <c r="S26" s="109"/>
    </row>
    <row r="27" spans="1:19" ht="17.25" customHeight="1" x14ac:dyDescent="0.25">
      <c r="A27" s="67"/>
      <c r="B27" s="67"/>
      <c r="C27" s="67"/>
      <c r="D27" s="67"/>
      <c r="E27" s="67"/>
      <c r="F27" s="67"/>
      <c r="G27" s="67"/>
      <c r="H27" s="110"/>
      <c r="I27" s="39"/>
      <c r="J27" s="111"/>
      <c r="K27" s="112"/>
      <c r="L27" s="156" t="s">
        <v>54</v>
      </c>
      <c r="M27" s="156" t="s">
        <v>55</v>
      </c>
      <c r="N27" s="156" t="s">
        <v>56</v>
      </c>
      <c r="O27" s="156" t="s">
        <v>57</v>
      </c>
      <c r="P27" s="156" t="s">
        <v>56</v>
      </c>
      <c r="Q27"/>
      <c r="S27" s="109"/>
    </row>
    <row r="28" spans="1:19" ht="18" customHeight="1" x14ac:dyDescent="0.25">
      <c r="A28" s="40"/>
      <c r="B28" s="40"/>
      <c r="C28" s="40"/>
      <c r="D28" s="40"/>
      <c r="E28" s="193" t="s">
        <v>98</v>
      </c>
      <c r="F28" s="193"/>
      <c r="G28" s="193"/>
      <c r="H28" s="114">
        <f>H26</f>
        <v>0</v>
      </c>
      <c r="I28" s="115">
        <f>I26</f>
        <v>0</v>
      </c>
      <c r="J28" s="116"/>
      <c r="K28" s="117"/>
      <c r="L28" s="157">
        <f>COUNTA('POSTOS QUE SE ADAPTAN'!A12:A26)</f>
        <v>0</v>
      </c>
      <c r="M28" s="157">
        <f>COUNTIF('POSTOS QUE SE ADAPTAN'!H12:H26,"SI")</f>
        <v>0</v>
      </c>
      <c r="N28" s="158">
        <v>1</v>
      </c>
      <c r="O28" s="157">
        <f>INT(L28-M28)</f>
        <v>0</v>
      </c>
      <c r="P28" s="158">
        <f>IF(OR(A33="SI",F33&gt;=G33),IF(D33&lt;6,$O$37,IF(D33&lt;11,$O$38,$O$39)),IF(D33&lt;6,$P$37,IF(D33&lt;11,$P$38,$P$39)))</f>
        <v>1</v>
      </c>
      <c r="Q28"/>
      <c r="S28" s="109"/>
    </row>
    <row r="29" spans="1:19" ht="9" customHeight="1" x14ac:dyDescent="0.25">
      <c r="A29" s="67"/>
      <c r="B29" s="67"/>
      <c r="C29" s="67"/>
      <c r="D29" s="67"/>
      <c r="E29" s="67"/>
      <c r="F29" s="67"/>
      <c r="G29" s="67"/>
      <c r="H29" s="110"/>
      <c r="I29" s="110"/>
      <c r="J29" s="119"/>
      <c r="K29" s="120"/>
      <c r="L29" s="159"/>
      <c r="M29" s="146"/>
      <c r="N29" s="146"/>
      <c r="O29" s="146"/>
      <c r="P29" s="160"/>
      <c r="S29" s="109"/>
    </row>
    <row r="30" spans="1:19" ht="39" customHeight="1" x14ac:dyDescent="0.25">
      <c r="A30" s="194" t="s">
        <v>58</v>
      </c>
      <c r="B30" s="194"/>
      <c r="C30" s="194"/>
      <c r="D30" s="194"/>
      <c r="E30" s="194"/>
      <c r="F30" s="194"/>
      <c r="G30" s="194"/>
      <c r="H30" s="194"/>
      <c r="I30" s="194"/>
      <c r="J30" s="121"/>
      <c r="K30" s="122"/>
      <c r="L30" s="161"/>
      <c r="M30" s="146"/>
      <c r="N30" s="146"/>
      <c r="O30" s="146"/>
      <c r="P30" s="160"/>
      <c r="S30" s="109"/>
    </row>
    <row r="31" spans="1:19" ht="16.5" customHeight="1" x14ac:dyDescent="0.25">
      <c r="A31" s="123"/>
      <c r="B31" s="124"/>
      <c r="C31" s="124"/>
      <c r="D31" s="124"/>
      <c r="E31" s="124"/>
      <c r="F31" s="124"/>
      <c r="G31" s="124"/>
      <c r="H31" s="124"/>
      <c r="I31" s="124"/>
      <c r="J31" s="125"/>
      <c r="K31" s="126"/>
      <c r="L31" s="162"/>
      <c r="M31" s="146"/>
      <c r="N31" s="146"/>
      <c r="O31" s="146"/>
      <c r="P31" s="160"/>
      <c r="S31" s="109"/>
    </row>
    <row r="32" spans="1:19" ht="39" customHeight="1" x14ac:dyDescent="0.3">
      <c r="A32" s="3" t="s">
        <v>59</v>
      </c>
      <c r="B32" s="1" t="s">
        <v>60</v>
      </c>
      <c r="C32" s="1" t="s">
        <v>61</v>
      </c>
      <c r="D32" s="1" t="s">
        <v>62</v>
      </c>
      <c r="E32" s="169" t="s">
        <v>105</v>
      </c>
      <c r="F32" s="170" t="s">
        <v>106</v>
      </c>
      <c r="G32" s="1" t="s">
        <v>63</v>
      </c>
      <c r="I32"/>
      <c r="J32" s="127"/>
      <c r="K32" s="128"/>
      <c r="L32" s="163"/>
      <c r="P32" s="163"/>
      <c r="S32" s="109"/>
    </row>
    <row r="33" spans="1:19" ht="45" customHeight="1" x14ac:dyDescent="0.3">
      <c r="A33" s="129" t="s">
        <v>64</v>
      </c>
      <c r="B33" s="205"/>
      <c r="C33" s="205"/>
      <c r="D33" s="130">
        <f>DAYS360(B33,C33)/360</f>
        <v>0</v>
      </c>
      <c r="E33" s="171"/>
      <c r="F33" s="171"/>
      <c r="G33" s="1">
        <f>INT(E33/2)</f>
        <v>0</v>
      </c>
      <c r="I33"/>
      <c r="J33" s="127"/>
      <c r="K33" s="128"/>
      <c r="L33" s="163"/>
      <c r="P33" s="163"/>
      <c r="S33" s="109"/>
    </row>
    <row r="34" spans="1:19" ht="14.25" customHeight="1" x14ac:dyDescent="0.25">
      <c r="A34" s="131"/>
      <c r="B34" s="131"/>
      <c r="C34" s="132"/>
      <c r="D34" s="132"/>
      <c r="E34" s="195" t="s">
        <v>104</v>
      </c>
      <c r="F34" s="196"/>
      <c r="G34" s="133"/>
      <c r="H34" s="113"/>
      <c r="I34" s="118"/>
      <c r="J34" s="134"/>
      <c r="K34" s="135"/>
      <c r="L34" s="157"/>
      <c r="M34" s="157"/>
      <c r="N34" s="158"/>
      <c r="O34" s="157"/>
      <c r="P34" s="158"/>
      <c r="S34" s="109"/>
    </row>
    <row r="35" spans="1:19" ht="18.75" customHeight="1" x14ac:dyDescent="0.25">
      <c r="A35" s="136"/>
      <c r="B35" s="136"/>
      <c r="C35" s="136"/>
      <c r="D35" s="137"/>
      <c r="E35" s="137"/>
      <c r="F35" s="137"/>
      <c r="G35" s="137"/>
      <c r="H35" s="137"/>
      <c r="I35" s="137"/>
      <c r="J35" s="138"/>
      <c r="K35" s="139"/>
      <c r="L35" s="164"/>
      <c r="M35" s="164"/>
      <c r="N35" s="197" t="s">
        <v>65</v>
      </c>
      <c r="O35" s="197"/>
      <c r="P35" s="197"/>
      <c r="S35" s="109"/>
    </row>
    <row r="36" spans="1:19" ht="18.75" customHeight="1" x14ac:dyDescent="0.25">
      <c r="A36" s="136"/>
      <c r="B36" s="136"/>
      <c r="C36" s="136"/>
      <c r="D36" s="137"/>
      <c r="E36" s="137"/>
      <c r="F36" s="137"/>
      <c r="G36" s="137"/>
      <c r="H36" s="137"/>
      <c r="I36" s="137"/>
      <c r="J36" s="138"/>
      <c r="K36" s="139"/>
      <c r="L36" s="164"/>
      <c r="M36" s="164"/>
      <c r="N36" s="165" t="s">
        <v>62</v>
      </c>
      <c r="O36" s="165" t="s">
        <v>66</v>
      </c>
      <c r="P36" s="165" t="s">
        <v>67</v>
      </c>
      <c r="S36" s="109"/>
    </row>
    <row r="37" spans="1:19" ht="18.75" customHeight="1" x14ac:dyDescent="0.25">
      <c r="A37" s="136"/>
      <c r="B37" s="136"/>
      <c r="C37" s="136"/>
      <c r="D37" s="188" t="s">
        <v>68</v>
      </c>
      <c r="E37" s="188"/>
      <c r="F37" s="137"/>
      <c r="G37" s="137"/>
      <c r="H37" s="137"/>
      <c r="I37" s="137"/>
      <c r="J37" s="138"/>
      <c r="K37" s="139"/>
      <c r="L37" s="164"/>
      <c r="M37" s="164"/>
      <c r="N37" s="165">
        <v>5</v>
      </c>
      <c r="O37" s="166">
        <v>1</v>
      </c>
      <c r="P37" s="166">
        <v>0.8</v>
      </c>
      <c r="S37" s="109"/>
    </row>
    <row r="38" spans="1:19" ht="18.75" customHeight="1" x14ac:dyDescent="0.25">
      <c r="A38" s="136"/>
      <c r="B38" s="136"/>
      <c r="C38" s="136"/>
      <c r="D38" s="189"/>
      <c r="E38" s="189"/>
      <c r="F38" s="137"/>
      <c r="G38" s="137"/>
      <c r="H38" s="137"/>
      <c r="I38" s="137"/>
      <c r="J38" s="138"/>
      <c r="K38" s="139"/>
      <c r="L38" s="164"/>
      <c r="M38" s="164"/>
      <c r="N38" s="165" t="s">
        <v>69</v>
      </c>
      <c r="O38" s="166">
        <v>0.75</v>
      </c>
      <c r="P38" s="166">
        <v>0.6</v>
      </c>
      <c r="S38" s="109"/>
    </row>
    <row r="39" spans="1:19" ht="45" customHeight="1" x14ac:dyDescent="0.25">
      <c r="A39" s="136"/>
      <c r="B39" s="136"/>
      <c r="C39" s="136"/>
      <c r="D39" s="190" t="s">
        <v>38</v>
      </c>
      <c r="E39" s="190"/>
      <c r="F39" s="137"/>
      <c r="G39" s="137"/>
      <c r="H39" s="137"/>
      <c r="I39" s="137"/>
      <c r="J39" s="138"/>
      <c r="K39" s="139"/>
      <c r="L39" s="164"/>
      <c r="M39" s="164"/>
      <c r="N39" s="165">
        <v>11</v>
      </c>
      <c r="O39" s="166">
        <v>0.7</v>
      </c>
      <c r="P39" s="166">
        <v>0.55000000000000004</v>
      </c>
      <c r="S39" s="109"/>
    </row>
    <row r="40" spans="1:19" ht="16.5" customHeight="1" x14ac:dyDescent="0.3">
      <c r="S40" s="109"/>
    </row>
    <row r="41" spans="1:19" ht="16.5" customHeight="1" x14ac:dyDescent="0.3">
      <c r="S41" s="109"/>
    </row>
    <row r="42" spans="1:19" ht="16.5" customHeight="1" x14ac:dyDescent="0.3">
      <c r="S42" s="109"/>
    </row>
  </sheetData>
  <sheetProtection algorithmName="SHA-512" hashValue="IO6mQ4vz6s8fY3nMpqWM6xl7nepY6yGIAx9+q6K+oFlUZydyTKDuzLS9kFWShZGIxsWx5rUgBAJ1/9vLU+iPSQ==" saltValue="d4VcDAYaNHaRW+OKlCGOyw==" spinCount="100000" sheet="1" objects="1" scenarios="1"/>
  <mergeCells count="14">
    <mergeCell ref="N35:P35"/>
    <mergeCell ref="A1:C1"/>
    <mergeCell ref="D1:K1"/>
    <mergeCell ref="G4:K4"/>
    <mergeCell ref="E5:K5"/>
    <mergeCell ref="E6:K6"/>
    <mergeCell ref="D37:E37"/>
    <mergeCell ref="D38:E38"/>
    <mergeCell ref="D39:E39"/>
    <mergeCell ref="A26:D26"/>
    <mergeCell ref="E26:F26"/>
    <mergeCell ref="E28:G28"/>
    <mergeCell ref="A30:I30"/>
    <mergeCell ref="E34:F34"/>
  </mergeCells>
  <pageMargins left="0.70833333333333304" right="0.70833333333333304" top="0.35416666666666702" bottom="0.15763888888888899" header="0.511811023622047" footer="0.511811023622047"/>
  <pageSetup paperSize="9" fitToHeight="0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desplegables!$C$2:$C$5</xm:f>
          </x14:formula1>
          <x14:formula2>
            <xm:f>0</xm:f>
          </x14:formula2>
          <xm:sqref>A11:A25</xm:sqref>
        </x14:dataValidation>
        <x14:dataValidation type="list" allowBlank="1" showInputMessage="1" showErrorMessage="1" xr:uid="{00000000-0002-0000-0100-000001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="75" zoomScaleNormal="75" workbookViewId="0">
      <selection activeCell="D22" sqref="D22"/>
    </sheetView>
  </sheetViews>
  <sheetFormatPr baseColWidth="10" defaultColWidth="9.1406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  <col min="6" max="1025" width="10.7109375" customWidth="1"/>
  </cols>
  <sheetData>
    <row r="1" spans="1:5" ht="16.5" x14ac:dyDescent="0.3">
      <c r="A1" s="140" t="s">
        <v>70</v>
      </c>
      <c r="B1" s="140" t="s">
        <v>71</v>
      </c>
      <c r="C1" s="141" t="s">
        <v>72</v>
      </c>
      <c r="D1" s="140" t="s">
        <v>73</v>
      </c>
      <c r="E1" s="140" t="s">
        <v>74</v>
      </c>
    </row>
    <row r="2" spans="1:5" ht="16.5" x14ac:dyDescent="0.3">
      <c r="A2" t="s">
        <v>64</v>
      </c>
      <c r="B2" s="4"/>
      <c r="C2" s="4"/>
      <c r="D2" s="4"/>
      <c r="E2" s="4"/>
    </row>
    <row r="3" spans="1:5" ht="16.5" x14ac:dyDescent="0.3">
      <c r="A3" s="4" t="s">
        <v>75</v>
      </c>
      <c r="C3" s="4" t="s">
        <v>76</v>
      </c>
      <c r="D3" s="142" t="s">
        <v>77</v>
      </c>
      <c r="E3" s="24" t="s">
        <v>78</v>
      </c>
    </row>
    <row r="4" spans="1:5" ht="16.5" x14ac:dyDescent="0.3">
      <c r="A4" s="4" t="s">
        <v>79</v>
      </c>
      <c r="B4" t="s">
        <v>80</v>
      </c>
      <c r="C4" s="4" t="s">
        <v>52</v>
      </c>
      <c r="D4" s="142" t="s">
        <v>81</v>
      </c>
      <c r="E4" s="24" t="s">
        <v>82</v>
      </c>
    </row>
    <row r="5" spans="1:5" ht="16.5" x14ac:dyDescent="0.3">
      <c r="A5" s="140" t="s">
        <v>83</v>
      </c>
      <c r="B5" s="4" t="s">
        <v>84</v>
      </c>
      <c r="C5" s="4" t="s">
        <v>85</v>
      </c>
      <c r="D5" s="142" t="s">
        <v>86</v>
      </c>
      <c r="E5" s="24" t="s">
        <v>87</v>
      </c>
    </row>
    <row r="6" spans="1:5" ht="16.5" x14ac:dyDescent="0.3">
      <c r="A6" s="4" t="s">
        <v>88</v>
      </c>
      <c r="B6" s="4" t="s">
        <v>94</v>
      </c>
      <c r="C6" s="4"/>
      <c r="E6" s="24" t="s">
        <v>90</v>
      </c>
    </row>
    <row r="7" spans="1:5" ht="16.5" x14ac:dyDescent="0.3">
      <c r="A7" s="4" t="s">
        <v>91</v>
      </c>
      <c r="B7" s="4" t="s">
        <v>89</v>
      </c>
      <c r="C7" s="4"/>
    </row>
    <row r="8" spans="1:5" ht="9.75" customHeight="1" x14ac:dyDescent="0.3">
      <c r="A8" s="4" t="s">
        <v>93</v>
      </c>
      <c r="B8" s="4" t="s">
        <v>92</v>
      </c>
      <c r="C8" s="4"/>
    </row>
    <row r="9" spans="1:5" ht="9.75" customHeight="1" x14ac:dyDescent="0.3">
      <c r="B9" s="4"/>
      <c r="C9" s="4"/>
    </row>
    <row r="10" spans="1:5" ht="9.75" customHeight="1" x14ac:dyDescent="0.3">
      <c r="C10" s="4"/>
    </row>
    <row r="11" spans="1:5" x14ac:dyDescent="0.25">
      <c r="B11" s="143" t="s">
        <v>95</v>
      </c>
    </row>
    <row r="12" spans="1:5" ht="16.5" x14ac:dyDescent="0.3">
      <c r="A12" s="140" t="s">
        <v>96</v>
      </c>
    </row>
    <row r="13" spans="1:5" ht="16.5" x14ac:dyDescent="0.3">
      <c r="A13" s="140"/>
    </row>
    <row r="14" spans="1:5" ht="16.5" x14ac:dyDescent="0.3">
      <c r="A14" s="4" t="s">
        <v>84</v>
      </c>
    </row>
    <row r="15" spans="1:5" ht="16.5" x14ac:dyDescent="0.3">
      <c r="A15" s="4" t="s">
        <v>97</v>
      </c>
    </row>
    <row r="20" spans="1:1" ht="16.5" x14ac:dyDescent="0.3">
      <c r="A20" s="140" t="s">
        <v>70</v>
      </c>
    </row>
    <row r="22" spans="1:1" ht="16.5" x14ac:dyDescent="0.3">
      <c r="A22" s="4" t="s">
        <v>75</v>
      </c>
    </row>
    <row r="23" spans="1:1" ht="16.5" x14ac:dyDescent="0.3">
      <c r="A23" s="4" t="s">
        <v>79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QUE SE ADAPTAN</vt:lpstr>
      <vt:lpstr>FACTURAS</vt:lpstr>
      <vt:lpstr>desplegables</vt:lpstr>
      <vt:lpstr>FACTURAS!Área_de_impresión</vt:lpstr>
      <vt:lpstr>'POSTOS QUE SE ADAPTAN'!Área_de_impresión</vt:lpstr>
      <vt:lpstr>'POSTOS QUE SE ADAPTAN'!SUBCEE_Datos1</vt:lpstr>
      <vt:lpstr>FACTURAS!SUBCEE_Datos2</vt:lpstr>
      <vt:lpstr>FACTURAS!SUBCEE_Datos3</vt:lpstr>
      <vt:lpstr>'POSTOS QUE SE ADAPTAN'!SUBCEE_DatosTotales1</vt:lpstr>
      <vt:lpstr>FACTURAS!SUBCEE_DatosTotales2</vt:lpstr>
      <vt:lpstr>'POSTOS QUE SE ADAPTAN'!Títulos_a_imprimir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29</cp:revision>
  <cp:lastPrinted>2025-03-24T19:40:27Z</cp:lastPrinted>
  <dcterms:created xsi:type="dcterms:W3CDTF">2018-12-11T15:54:14Z</dcterms:created>
  <dcterms:modified xsi:type="dcterms:W3CDTF">2025-10-03T06:48:13Z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