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__ORDES\Ordes 2025\_modelos web 2025 cee\"/>
    </mc:Choice>
  </mc:AlternateContent>
  <xr:revisionPtr revIDLastSave="0" documentId="13_ncr:1_{202BF94D-2947-4FDE-9A78-EB3456B8D91C}" xr6:coauthVersionLast="36" xr6:coauthVersionMax="36" xr10:uidLastSave="{00000000-0000-0000-0000-000000000000}"/>
  <bookViews>
    <workbookView xWindow="0" yWindow="0" windowWidth="15345" windowHeight="4170" xr2:uid="{00000000-000D-0000-FFFF-FFFF00000000}"/>
  </bookViews>
  <sheets>
    <sheet name="P.DIRECCIÓN_TÉCN.PRODUCCIÓN" sheetId="1" r:id="rId1"/>
    <sheet name="Hoja3" sheetId="3" state="hidden" r:id="rId2"/>
    <sheet name="P.TÉCNICO EN ORIENTACIÓN" sheetId="2" r:id="rId3"/>
    <sheet name="Creación postos" sheetId="4" r:id="rId4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I39" i="2"/>
  <c r="E17" i="2"/>
  <c r="H21" i="4"/>
  <c r="H20" i="4"/>
  <c r="H19" i="4"/>
  <c r="H18" i="4"/>
  <c r="H17" i="4"/>
  <c r="H16" i="4"/>
  <c r="H15" i="4"/>
  <c r="H14" i="4"/>
  <c r="H13" i="4"/>
  <c r="H12" i="4"/>
  <c r="K32" i="2" l="1"/>
  <c r="E32" i="2"/>
  <c r="K31" i="2"/>
  <c r="E31" i="2"/>
  <c r="J13" i="4"/>
  <c r="K13" i="4"/>
  <c r="J14" i="4"/>
  <c r="K14" i="4"/>
  <c r="J15" i="4"/>
  <c r="K15" i="4"/>
  <c r="J16" i="4"/>
  <c r="L16" i="4" s="1"/>
  <c r="K16" i="4"/>
  <c r="J17" i="4"/>
  <c r="K17" i="4"/>
  <c r="J18" i="4"/>
  <c r="K18" i="4"/>
  <c r="J19" i="4"/>
  <c r="K19" i="4"/>
  <c r="J20" i="4"/>
  <c r="K20" i="4"/>
  <c r="J21" i="4"/>
  <c r="K21" i="4"/>
  <c r="K12" i="4"/>
  <c r="J12" i="4"/>
  <c r="I12" i="4"/>
  <c r="L12" i="4" s="1"/>
  <c r="I13" i="4"/>
  <c r="L13" i="4" s="1"/>
  <c r="I14" i="4"/>
  <c r="I15" i="4"/>
  <c r="I16" i="4"/>
  <c r="I17" i="4"/>
  <c r="I18" i="4"/>
  <c r="I19" i="4"/>
  <c r="I20" i="4"/>
  <c r="I21" i="4"/>
  <c r="L21" i="4" s="1"/>
  <c r="J58" i="2"/>
  <c r="I58" i="2"/>
  <c r="J57" i="2"/>
  <c r="I57" i="2"/>
  <c r="J56" i="2"/>
  <c r="I56" i="2"/>
  <c r="L56" i="2"/>
  <c r="M56" i="2" s="1"/>
  <c r="N56" i="2" s="1"/>
  <c r="J55" i="2"/>
  <c r="I55" i="2"/>
  <c r="J54" i="2"/>
  <c r="I54" i="2"/>
  <c r="L54" i="2"/>
  <c r="M54" i="2" s="1"/>
  <c r="N54" i="2" s="1"/>
  <c r="J53" i="2"/>
  <c r="I53" i="2"/>
  <c r="L53" i="2"/>
  <c r="M53" i="2" s="1"/>
  <c r="N53" i="2" s="1"/>
  <c r="J52" i="2"/>
  <c r="I52" i="2"/>
  <c r="E29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L41" i="2"/>
  <c r="M41" i="2" s="1"/>
  <c r="N41" i="2" s="1"/>
  <c r="L45" i="2"/>
  <c r="M45" i="2" s="1"/>
  <c r="N45" i="2" s="1"/>
  <c r="L49" i="2"/>
  <c r="M49" i="2"/>
  <c r="N49" i="2" s="1"/>
  <c r="L55" i="2"/>
  <c r="M55" i="2" s="1"/>
  <c r="N55" i="2" s="1"/>
  <c r="L57" i="2"/>
  <c r="M57" i="2" s="1"/>
  <c r="N57" i="2" s="1"/>
  <c r="L58" i="2"/>
  <c r="M58" i="2" s="1"/>
  <c r="N58" i="2" s="1"/>
  <c r="I40" i="2"/>
  <c r="J40" i="2"/>
  <c r="I41" i="2"/>
  <c r="J41" i="2"/>
  <c r="I42" i="2"/>
  <c r="J42" i="2"/>
  <c r="I43" i="2"/>
  <c r="L43" i="2"/>
  <c r="M43" i="2" s="1"/>
  <c r="N43" i="2" s="1"/>
  <c r="J43" i="2"/>
  <c r="I44" i="2"/>
  <c r="J44" i="2"/>
  <c r="I45" i="2"/>
  <c r="J45" i="2"/>
  <c r="I46" i="2"/>
  <c r="J46" i="2"/>
  <c r="I47" i="2"/>
  <c r="L47" i="2"/>
  <c r="M47" i="2" s="1"/>
  <c r="N47" i="2" s="1"/>
  <c r="J47" i="2"/>
  <c r="I48" i="2"/>
  <c r="J48" i="2"/>
  <c r="I49" i="2"/>
  <c r="J49" i="2"/>
  <c r="I50" i="2"/>
  <c r="J50" i="2"/>
  <c r="I51" i="2"/>
  <c r="J51" i="2"/>
  <c r="D31" i="2"/>
  <c r="C31" i="2"/>
  <c r="E30" i="2"/>
  <c r="E28" i="2"/>
  <c r="E27" i="2"/>
  <c r="E26" i="2"/>
  <c r="E25" i="2"/>
  <c r="E24" i="2"/>
  <c r="E23" i="2"/>
  <c r="E22" i="2"/>
  <c r="E21" i="2"/>
  <c r="E20" i="2"/>
  <c r="E19" i="2"/>
  <c r="E18" i="2"/>
  <c r="L17" i="4"/>
  <c r="L20" i="4"/>
  <c r="L18" i="4"/>
  <c r="L14" i="4"/>
  <c r="L15" i="4"/>
  <c r="L48" i="2"/>
  <c r="M48" i="2" s="1"/>
  <c r="N48" i="2" s="1"/>
  <c r="L44" i="2"/>
  <c r="M44" i="2" s="1"/>
  <c r="N44" i="2" s="1"/>
  <c r="L51" i="2"/>
  <c r="M51" i="2"/>
  <c r="N51" i="2"/>
  <c r="L50" i="2"/>
  <c r="M50" i="2" s="1"/>
  <c r="N50" i="2" s="1"/>
  <c r="L46" i="2"/>
  <c r="M46" i="2" s="1"/>
  <c r="N46" i="2" s="1"/>
  <c r="L40" i="2"/>
  <c r="M40" i="2" s="1"/>
  <c r="N40" i="2" s="1"/>
  <c r="L39" i="2"/>
  <c r="M39" i="2" s="1"/>
  <c r="N39" i="2" s="1"/>
  <c r="L52" i="2"/>
  <c r="M52" i="2" s="1"/>
  <c r="N52" i="2" s="1"/>
  <c r="L42" i="2"/>
  <c r="M42" i="2" s="1"/>
  <c r="N42" i="2" s="1"/>
  <c r="L19" i="4"/>
  <c r="K62" i="2"/>
  <c r="C29" i="1"/>
  <c r="B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29" i="1"/>
  <c r="D30" i="1"/>
  <c r="D32" i="1"/>
  <c r="K60" i="2" l="1"/>
  <c r="K63" i="2" s="1"/>
  <c r="K64" i="2" s="1"/>
  <c r="L60" i="2"/>
  <c r="L22" i="4"/>
  <c r="L25" i="4" s="1"/>
  <c r="L26" i="4" s="1"/>
</calcChain>
</file>

<file path=xl/sharedStrings.xml><?xml version="1.0" encoding="utf-8"?>
<sst xmlns="http://schemas.openxmlformats.org/spreadsheetml/2006/main" count="185" uniqueCount="79">
  <si>
    <t>SOLDO</t>
  </si>
  <si>
    <t>SEG.SOC</t>
  </si>
  <si>
    <t>TOTAL</t>
  </si>
  <si>
    <t>OBSERVACIÓNS</t>
  </si>
  <si>
    <t>TOTAL custo salarial</t>
  </si>
  <si>
    <t>ENTIDADE:</t>
  </si>
  <si>
    <t>EXPEDIENTE Núm:</t>
  </si>
  <si>
    <t xml:space="preserve">MENSUALIDADES subvencionables </t>
  </si>
  <si>
    <t>SI/NON</t>
  </si>
  <si>
    <t>PRESÉNTASE NÓMINA</t>
  </si>
  <si>
    <t xml:space="preserve">Custo salarial subvencionable= </t>
  </si>
  <si>
    <t>APELIDOS</t>
  </si>
  <si>
    <t>NOME</t>
  </si>
  <si>
    <t>PERSOA POLA QUE SE SOLICITA SUBVENCIÓN:</t>
  </si>
  <si>
    <t>NIF</t>
  </si>
  <si>
    <t>IMPORTE  MÁXIMO DA AXUDA=</t>
  </si>
  <si>
    <t>Data da contratación</t>
  </si>
  <si>
    <t>TIPO DE AXUDA</t>
  </si>
  <si>
    <t xml:space="preserve">CONCELLO do centro de traballo: </t>
  </si>
  <si>
    <t>p.dirección</t>
  </si>
  <si>
    <t>p.técnico de producción</t>
  </si>
  <si>
    <t>xornada contratada</t>
  </si>
  <si>
    <t>Nº ORDE</t>
  </si>
  <si>
    <t>CONTRATOS DE PERSOAS EN INSERCIÓN</t>
  </si>
  <si>
    <t>INICIO DO CONTRATO E/OU CAMBIO DE XORNADA</t>
  </si>
  <si>
    <t>FIN DO CONTRATO E/OU CAMBIO DE XORNADA</t>
  </si>
  <si>
    <t>IMPORTE MÁXIMO POR ORIENTADOR/A=</t>
  </si>
  <si>
    <t>OBSERVA CIÓNS</t>
  </si>
  <si>
    <t>dias contrato</t>
  </si>
  <si>
    <t>EXPTE. Núm:</t>
  </si>
  <si>
    <t>IMPORTE SUBVENCIONABLE SEGUNDO O CUSTO SALARIAL DO P. ORIENTADOR=</t>
  </si>
  <si>
    <t>Contia por traballador/a en inserción proporcional á axuda concedida</t>
  </si>
  <si>
    <t>PERSOAS TRABALLADORAS EN PROCESO DE INSERCIÓN ÁS QUE ATENDE O PERSOAL TÉCNICO EN ORIENTACIÓN</t>
  </si>
  <si>
    <t>IMPORTE SUBVENCIONABLE SEGUNDO AS PERSOAS EN PROCESO DE INSERCIÓN ATENDIDAS=</t>
  </si>
  <si>
    <t>importe subvenciona ble por traballador/a en inserción =3.000€ano/ x.completa</t>
  </si>
  <si>
    <t>PERÍODO SUBVENCIONABLE                                     INICIO                      FIN</t>
  </si>
  <si>
    <t>Xornada</t>
  </si>
  <si>
    <t>Contía base</t>
  </si>
  <si>
    <t>DATA CONTRATACIÓN</t>
  </si>
  <si>
    <t xml:space="preserve"> Novos postos de traballo polos que se solicita subvención</t>
  </si>
  <si>
    <t>MULLER</t>
  </si>
  <si>
    <t>&gt;45</t>
  </si>
  <si>
    <t>RURAL</t>
  </si>
  <si>
    <t>TOTAL CONTÍA</t>
  </si>
  <si>
    <t>SI</t>
  </si>
  <si>
    <t>NON</t>
  </si>
  <si>
    <t>MARCAR O QUE PROCEDA (SI/non)</t>
  </si>
  <si>
    <t>IMPORTE POR NOVOS POSTOS CREADOS</t>
  </si>
  <si>
    <t>IMPORTE TOTAL DA AXUDA A CONCEDER</t>
  </si>
  <si>
    <t>NON MODIFICAR AS ZONAS SOMBREADAS</t>
  </si>
  <si>
    <t xml:space="preserve">SINATURA DA PERSOA REPRESENTANTE </t>
  </si>
  <si>
    <t>REPRESENTANTE:</t>
  </si>
  <si>
    <t>SEXO</t>
  </si>
  <si>
    <t>DATA DE 
NACEMENTO</t>
  </si>
  <si>
    <t>Apelidos e Nome</t>
  </si>
  <si>
    <t>Data de nacemento</t>
  </si>
  <si>
    <t>Sexo</t>
  </si>
  <si>
    <t>ANEXO DE AXUDA PARA O PERSOAL DE DIRECCIÓN E/OU TÉCNICO DE PRODUCCIÓN. 
CONVOCATORIA 2025</t>
  </si>
  <si>
    <t>ANEXO DE AXUDA PARA O PERSOAL TÉCNICO EN ORIENTACIÓN. CONVOCATORIA 2025</t>
  </si>
  <si>
    <t>TR356C 2025/__</t>
  </si>
  <si>
    <t>ANEXO DE AXUDA PARA CREACIÓN DE NOVOS POSTOS PARA PERSOAS EN PROCESO DE INSERCIÓN. CONVOCATORIA 2025</t>
  </si>
  <si>
    <t>Outubro 2024</t>
  </si>
  <si>
    <t>Novembro 2024</t>
  </si>
  <si>
    <t>Decembro 2024</t>
  </si>
  <si>
    <t>Extra decembro 2024</t>
  </si>
  <si>
    <t>Xaneiro 2025</t>
  </si>
  <si>
    <t>Febreiro 2025</t>
  </si>
  <si>
    <t>Marzo 2025</t>
  </si>
  <si>
    <t>Abril 2025</t>
  </si>
  <si>
    <t>Maio 2025</t>
  </si>
  <si>
    <t>Xuño 2025</t>
  </si>
  <si>
    <t>Extra xuño 2025</t>
  </si>
  <si>
    <t>Xullo 2025</t>
  </si>
  <si>
    <t>Agosto 2025</t>
  </si>
  <si>
    <t>Setembro 2025</t>
  </si>
  <si>
    <t>PROGRAMA V: axudas para compensar os custos adicionais do emprego de persoas en risco ou situación de
exclusión social. (PROCEDEMENTO TR356C)</t>
  </si>
  <si>
    <t>PROGRAMA V: axudas para compensar os custos adicionais do emprego de persoas  en risco ou situación de exclusión social. (PROCEDEMENTO TR356C)</t>
  </si>
  <si>
    <t xml:space="preserve">Incentivos artigo 85.2 </t>
  </si>
  <si>
    <t>PRESUPOSTO DO INVESTIMENTO A REALIZAR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</si>
</sst>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A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sz val="10"/>
      <name val="Arial Narrow"/>
      <family val="2"/>
    </font>
    <font>
      <sz val="8"/>
      <color rgb="FFFF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0070C0"/>
      <name val="Arial Narrow"/>
      <family val="2"/>
    </font>
    <font>
      <b/>
      <sz val="10"/>
      <color rgb="FF000000"/>
      <name val="Arial Narrow"/>
      <family val="2"/>
    </font>
    <font>
      <b/>
      <sz val="11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00000A"/>
      <name val="Arial Narrow"/>
      <family val="2"/>
    </font>
    <font>
      <sz val="10"/>
      <color rgb="FF00000A"/>
      <name val="Arial Narrow"/>
      <family val="2"/>
    </font>
    <font>
      <b/>
      <sz val="10"/>
      <color theme="1"/>
      <name val="Arial Narrow"/>
      <family val="2"/>
    </font>
    <font>
      <b/>
      <sz val="10"/>
      <color rgb="FF0070C0"/>
      <name val="Arial Narrow"/>
      <family val="2"/>
    </font>
    <font>
      <b/>
      <sz val="11"/>
      <color rgb="FF00000A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2F2F2"/>
      </patternFill>
    </fill>
    <fill>
      <patternFill patternType="solid">
        <fgColor theme="4" tint="0.59999389629810485"/>
        <bgColor rgb="FFD9D9D9"/>
      </patternFill>
    </fill>
  </fills>
  <borders count="88">
    <border>
      <left/>
      <right/>
      <top/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808080"/>
      </top>
      <bottom/>
      <diagonal/>
    </border>
    <border>
      <left/>
      <right/>
      <top style="medium">
        <color rgb="FF80808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808080"/>
      </left>
      <right style="medium">
        <color rgb="FF808080"/>
      </right>
      <top/>
      <bottom style="double">
        <color indexed="64"/>
      </bottom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/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double">
        <color indexed="64"/>
      </bottom>
      <diagonal/>
    </border>
    <border>
      <left/>
      <right/>
      <top style="double">
        <color auto="1"/>
      </top>
      <bottom style="thin">
        <color theme="0" tint="-0.499984740745262"/>
      </bottom>
      <diagonal/>
    </border>
    <border>
      <left/>
      <right/>
      <top style="double">
        <color auto="1"/>
      </top>
      <bottom style="medium">
        <color rgb="FF808080"/>
      </bottom>
      <diagonal/>
    </border>
    <border>
      <left/>
      <right style="thin">
        <color theme="0" tint="-0.499984740745262"/>
      </right>
      <top style="double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uble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80808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rgb="FF808080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rgb="FF808080"/>
      </left>
      <right style="medium">
        <color rgb="FF808080"/>
      </right>
      <top style="double">
        <color indexed="64"/>
      </top>
      <bottom/>
      <diagonal/>
    </border>
    <border>
      <left style="thin">
        <color rgb="FF808080"/>
      </left>
      <right/>
      <top style="medium">
        <color rgb="FF808080"/>
      </top>
      <bottom style="medium">
        <color rgb="FF808080"/>
      </bottom>
      <diagonal/>
    </border>
    <border>
      <left style="double">
        <color auto="1"/>
      </left>
      <right style="thin">
        <color theme="0" tint="-0.499984740745262"/>
      </right>
      <top style="double">
        <color auto="1"/>
      </top>
      <bottom style="thin">
        <color theme="0" tint="-0.499984740745262"/>
      </bottom>
      <diagonal/>
    </border>
    <border>
      <left style="double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auto="1"/>
      </right>
      <top style="double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/>
      <top style="medium">
        <color rgb="FF808080"/>
      </top>
      <bottom/>
      <diagonal/>
    </border>
    <border>
      <left/>
      <right style="double">
        <color auto="1"/>
      </right>
      <top style="medium">
        <color rgb="FF80808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808080"/>
      </left>
      <right/>
      <top/>
      <bottom style="double">
        <color indexed="64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theme="0" tint="-0.499984740745262"/>
      </left>
      <right/>
      <top style="double">
        <color indexed="64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808080"/>
      </bottom>
      <diagonal/>
    </border>
    <border>
      <left/>
      <right/>
      <top style="medium">
        <color indexed="64"/>
      </top>
      <bottom style="medium">
        <color rgb="FF808080"/>
      </bottom>
      <diagonal/>
    </border>
    <border>
      <left/>
      <right style="medium">
        <color indexed="64"/>
      </right>
      <top style="medium">
        <color indexed="64"/>
      </top>
      <bottom style="medium">
        <color rgb="FF808080"/>
      </bottom>
      <diagonal/>
    </border>
    <border>
      <left style="medium">
        <color indexed="64"/>
      </left>
      <right style="thin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indexed="64"/>
      </right>
      <top style="medium">
        <color rgb="FF808080"/>
      </top>
      <bottom style="medium">
        <color rgb="FF808080"/>
      </bottom>
      <diagonal/>
    </border>
    <border>
      <left style="medium">
        <color indexed="64"/>
      </left>
      <right style="thin">
        <color rgb="FF808080"/>
      </right>
      <top style="medium">
        <color rgb="FF808080"/>
      </top>
      <bottom style="medium">
        <color indexed="64"/>
      </bottom>
      <diagonal/>
    </border>
    <border>
      <left style="thin">
        <color rgb="FF808080"/>
      </left>
      <right/>
      <top style="medium">
        <color rgb="FF808080"/>
      </top>
      <bottom style="medium">
        <color indexed="64"/>
      </bottom>
      <diagonal/>
    </border>
    <border>
      <left/>
      <right/>
      <top style="medium">
        <color rgb="FF808080"/>
      </top>
      <bottom style="medium">
        <color indexed="64"/>
      </bottom>
      <diagonal/>
    </border>
    <border>
      <left/>
      <right style="medium">
        <color indexed="64"/>
      </right>
      <top style="medium">
        <color rgb="FF808080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57">
    <xf numFmtId="0" fontId="0" fillId="0" borderId="0" xfId="0"/>
    <xf numFmtId="0" fontId="10" fillId="0" borderId="0" xfId="3" applyFont="1" applyBorder="1"/>
    <xf numFmtId="0" fontId="10" fillId="0" borderId="0" xfId="3" applyFont="1" applyBorder="1" applyAlignment="1">
      <alignment horizontal="left"/>
    </xf>
    <xf numFmtId="0" fontId="0" fillId="0" borderId="0" xfId="0" applyFill="1"/>
    <xf numFmtId="0" fontId="15" fillId="0" borderId="7" xfId="3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3" fillId="0" borderId="16" xfId="3" applyFont="1" applyBorder="1" applyAlignment="1">
      <alignment horizontal="left" vertical="center"/>
    </xf>
    <xf numFmtId="0" fontId="11" fillId="0" borderId="16" xfId="3" applyFont="1" applyBorder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0" fillId="0" borderId="21" xfId="0" applyBorder="1"/>
    <xf numFmtId="0" fontId="3" fillId="0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3" fillId="0" borderId="16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 wrapText="1"/>
    </xf>
    <xf numFmtId="4" fontId="6" fillId="0" borderId="29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4" fontId="6" fillId="0" borderId="30" xfId="0" applyNumberFormat="1" applyFont="1" applyBorder="1" applyAlignment="1">
      <alignment horizontal="center" vertical="center" wrapText="1"/>
    </xf>
    <xf numFmtId="49" fontId="5" fillId="0" borderId="28" xfId="0" applyNumberFormat="1" applyFont="1" applyBorder="1" applyAlignment="1">
      <alignment vertical="center" wrapText="1"/>
    </xf>
    <xf numFmtId="4" fontId="6" fillId="0" borderId="29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4" fontId="6" fillId="0" borderId="32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9" fontId="7" fillId="0" borderId="0" xfId="0" applyNumberFormat="1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center" vertical="center"/>
    </xf>
    <xf numFmtId="0" fontId="3" fillId="3" borderId="25" xfId="0" applyFont="1" applyFill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9" fontId="7" fillId="0" borderId="35" xfId="0" applyNumberFormat="1" applyFont="1" applyBorder="1" applyAlignment="1">
      <alignment horizontal="center" vertical="center"/>
    </xf>
    <xf numFmtId="0" fontId="6" fillId="3" borderId="15" xfId="0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 wrapText="1"/>
    </xf>
    <xf numFmtId="0" fontId="0" fillId="0" borderId="3" xfId="0" applyBorder="1"/>
    <xf numFmtId="0" fontId="19" fillId="0" borderId="0" xfId="0" applyFont="1"/>
    <xf numFmtId="0" fontId="20" fillId="0" borderId="3" xfId="0" applyFont="1" applyFill="1" applyBorder="1" applyAlignment="1">
      <alignment horizontal="left" vertical="center" wrapText="1"/>
    </xf>
    <xf numFmtId="14" fontId="20" fillId="0" borderId="3" xfId="0" applyNumberFormat="1" applyFont="1" applyBorder="1" applyAlignment="1">
      <alignment horizontal="center" vertical="center"/>
    </xf>
    <xf numFmtId="14" fontId="20" fillId="0" borderId="3" xfId="0" applyNumberFormat="1" applyFont="1" applyFill="1" applyBorder="1" applyAlignment="1">
      <alignment horizontal="center" vertical="center"/>
    </xf>
    <xf numFmtId="10" fontId="20" fillId="0" borderId="3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14" fontId="18" fillId="0" borderId="3" xfId="0" applyNumberFormat="1" applyFont="1" applyBorder="1" applyAlignment="1">
      <alignment horizontal="center" vertical="center"/>
    </xf>
    <xf numFmtId="0" fontId="18" fillId="0" borderId="36" xfId="0" applyFont="1" applyFill="1" applyBorder="1" applyAlignment="1">
      <alignment horizontal="left" vertical="center" wrapText="1"/>
    </xf>
    <xf numFmtId="14" fontId="18" fillId="0" borderId="3" xfId="0" applyNumberFormat="1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horizontal="left" vertical="center" wrapText="1"/>
    </xf>
    <xf numFmtId="0" fontId="18" fillId="0" borderId="37" xfId="0" applyFont="1" applyFill="1" applyBorder="1" applyAlignment="1">
      <alignment vertical="center" wrapText="1"/>
    </xf>
    <xf numFmtId="0" fontId="16" fillId="6" borderId="51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left" vertical="center" wrapText="1"/>
    </xf>
    <xf numFmtId="14" fontId="20" fillId="0" borderId="48" xfId="0" applyNumberFormat="1" applyFont="1" applyBorder="1" applyAlignment="1">
      <alignment horizontal="center" vertical="center"/>
    </xf>
    <xf numFmtId="14" fontId="20" fillId="0" borderId="48" xfId="0" applyNumberFormat="1" applyFont="1" applyFill="1" applyBorder="1" applyAlignment="1">
      <alignment horizontal="center" vertical="center"/>
    </xf>
    <xf numFmtId="10" fontId="20" fillId="0" borderId="48" xfId="2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center" vertical="center" wrapText="1"/>
    </xf>
    <xf numFmtId="0" fontId="18" fillId="0" borderId="57" xfId="0" applyFont="1" applyFill="1" applyBorder="1" applyAlignment="1">
      <alignment horizontal="center" vertical="center" wrapText="1"/>
    </xf>
    <xf numFmtId="0" fontId="19" fillId="0" borderId="54" xfId="0" applyFont="1" applyBorder="1"/>
    <xf numFmtId="0" fontId="19" fillId="0" borderId="9" xfId="0" applyFont="1" applyBorder="1"/>
    <xf numFmtId="0" fontId="19" fillId="0" borderId="0" xfId="0" applyFont="1" applyAlignment="1">
      <alignment horizontal="center"/>
    </xf>
    <xf numFmtId="0" fontId="20" fillId="0" borderId="0" xfId="3" applyFont="1" applyBorder="1" applyAlignment="1">
      <alignment horizontal="left"/>
    </xf>
    <xf numFmtId="0" fontId="20" fillId="0" borderId="0" xfId="3" applyFont="1" applyBorder="1"/>
    <xf numFmtId="0" fontId="24" fillId="0" borderId="16" xfId="3" applyFont="1" applyBorder="1" applyAlignment="1">
      <alignment horizontal="left" vertical="center"/>
    </xf>
    <xf numFmtId="0" fontId="20" fillId="0" borderId="16" xfId="3" applyFont="1" applyBorder="1" applyAlignment="1">
      <alignment horizontal="center" vertical="center"/>
    </xf>
    <xf numFmtId="0" fontId="25" fillId="3" borderId="24" xfId="0" applyFont="1" applyFill="1" applyBorder="1" applyAlignment="1">
      <alignment horizontal="left" vertical="center"/>
    </xf>
    <xf numFmtId="0" fontId="20" fillId="0" borderId="10" xfId="3" applyFont="1" applyBorder="1" applyAlignment="1">
      <alignment vertical="center"/>
    </xf>
    <xf numFmtId="0" fontId="19" fillId="0" borderId="34" xfId="0" applyFont="1" applyBorder="1"/>
    <xf numFmtId="0" fontId="22" fillId="3" borderId="40" xfId="3" applyFont="1" applyFill="1" applyBorder="1" applyAlignment="1">
      <alignment horizontal="right" vertical="center"/>
    </xf>
    <xf numFmtId="0" fontId="25" fillId="3" borderId="15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22" fillId="3" borderId="17" xfId="3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/>
    </xf>
    <xf numFmtId="0" fontId="19" fillId="0" borderId="0" xfId="0" applyFont="1" applyFill="1"/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left" vertical="center"/>
    </xf>
    <xf numFmtId="0" fontId="25" fillId="3" borderId="25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vertical="center" wrapText="1"/>
    </xf>
    <xf numFmtId="0" fontId="22" fillId="3" borderId="42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 wrapText="1"/>
    </xf>
    <xf numFmtId="0" fontId="22" fillId="3" borderId="44" xfId="0" applyFont="1" applyFill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4" fontId="19" fillId="0" borderId="43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4" fontId="19" fillId="0" borderId="30" xfId="0" applyNumberFormat="1" applyFont="1" applyBorder="1" applyAlignment="1">
      <alignment horizontal="center" vertical="center" wrapText="1"/>
    </xf>
    <xf numFmtId="4" fontId="19" fillId="0" borderId="45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49" fontId="20" fillId="0" borderId="28" xfId="0" applyNumberFormat="1" applyFont="1" applyBorder="1" applyAlignment="1">
      <alignment horizontal="center" vertical="center" wrapText="1"/>
    </xf>
    <xf numFmtId="4" fontId="19" fillId="0" borderId="43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4" fontId="19" fillId="0" borderId="30" xfId="0" applyNumberFormat="1" applyFont="1" applyBorder="1" applyAlignment="1">
      <alignment horizontal="center" vertical="center"/>
    </xf>
    <xf numFmtId="4" fontId="19" fillId="0" borderId="45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>
      <alignment vertical="center" wrapText="1"/>
    </xf>
    <xf numFmtId="0" fontId="19" fillId="3" borderId="0" xfId="0" applyFont="1" applyFill="1"/>
    <xf numFmtId="4" fontId="27" fillId="3" borderId="0" xfId="0" applyNumberFormat="1" applyFont="1" applyFill="1" applyBorder="1" applyAlignment="1">
      <alignment horizontal="center" vertical="center"/>
    </xf>
    <xf numFmtId="14" fontId="12" fillId="3" borderId="51" xfId="0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44" fontId="19" fillId="3" borderId="0" xfId="0" applyNumberFormat="1" applyFont="1" applyFill="1"/>
    <xf numFmtId="0" fontId="26" fillId="0" borderId="34" xfId="0" applyFont="1" applyFill="1" applyBorder="1" applyAlignment="1">
      <alignment vertic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44" fontId="21" fillId="3" borderId="0" xfId="0" applyNumberFormat="1" applyFont="1" applyFill="1"/>
    <xf numFmtId="44" fontId="21" fillId="3" borderId="48" xfId="1" applyFont="1" applyFill="1" applyBorder="1" applyAlignment="1">
      <alignment vertical="center" wrapText="1"/>
    </xf>
    <xf numFmtId="44" fontId="21" fillId="3" borderId="3" xfId="1" applyFont="1" applyFill="1" applyBorder="1" applyAlignment="1">
      <alignment vertical="center" wrapText="1"/>
    </xf>
    <xf numFmtId="1" fontId="20" fillId="3" borderId="47" xfId="0" applyNumberFormat="1" applyFont="1" applyFill="1" applyBorder="1" applyAlignment="1">
      <alignment horizontal="center" vertical="center" wrapText="1"/>
    </xf>
    <xf numFmtId="44" fontId="20" fillId="3" borderId="47" xfId="1" applyFont="1" applyFill="1" applyBorder="1" applyAlignment="1">
      <alignment vertical="center" wrapText="1"/>
    </xf>
    <xf numFmtId="1" fontId="20" fillId="3" borderId="36" xfId="0" applyNumberFormat="1" applyFont="1" applyFill="1" applyBorder="1" applyAlignment="1">
      <alignment horizontal="center" vertical="center" wrapText="1"/>
    </xf>
    <xf numFmtId="44" fontId="20" fillId="3" borderId="36" xfId="1" applyFont="1" applyFill="1" applyBorder="1" applyAlignment="1">
      <alignment vertical="center" wrapText="1"/>
    </xf>
    <xf numFmtId="1" fontId="20" fillId="3" borderId="3" xfId="0" applyNumberFormat="1" applyFont="1" applyFill="1" applyBorder="1" applyAlignment="1">
      <alignment horizontal="center" vertical="center" wrapText="1"/>
    </xf>
    <xf numFmtId="44" fontId="20" fillId="3" borderId="3" xfId="1" applyFont="1" applyFill="1" applyBorder="1" applyAlignment="1">
      <alignment vertical="center" wrapText="1"/>
    </xf>
    <xf numFmtId="14" fontId="20" fillId="3" borderId="48" xfId="0" applyNumberFormat="1" applyFont="1" applyFill="1" applyBorder="1" applyAlignment="1">
      <alignment horizontal="center" vertical="center" wrapText="1"/>
    </xf>
    <xf numFmtId="14" fontId="20" fillId="3" borderId="3" xfId="0" applyNumberFormat="1" applyFont="1" applyFill="1" applyBorder="1" applyAlignment="1">
      <alignment horizontal="center" vertical="center" wrapText="1"/>
    </xf>
    <xf numFmtId="4" fontId="19" fillId="3" borderId="29" xfId="0" applyNumberFormat="1" applyFont="1" applyFill="1" applyBorder="1" applyAlignment="1">
      <alignment horizontal="center" vertical="center" wrapText="1"/>
    </xf>
    <xf numFmtId="4" fontId="19" fillId="3" borderId="29" xfId="0" applyNumberFormat="1" applyFont="1" applyFill="1" applyBorder="1" applyAlignment="1">
      <alignment horizontal="center" vertical="center"/>
    </xf>
    <xf numFmtId="9" fontId="27" fillId="0" borderId="0" xfId="0" applyNumberFormat="1" applyFont="1" applyFill="1" applyBorder="1" applyAlignment="1">
      <alignment horizontal="left" vertical="center"/>
    </xf>
    <xf numFmtId="4" fontId="27" fillId="0" borderId="0" xfId="0" applyNumberFormat="1" applyFont="1" applyFill="1" applyBorder="1" applyAlignment="1">
      <alignment horizontal="left" vertical="center"/>
    </xf>
    <xf numFmtId="9" fontId="27" fillId="0" borderId="0" xfId="0" applyNumberFormat="1" applyFont="1" applyFill="1" applyBorder="1" applyAlignment="1">
      <alignment horizontal="right" vertical="center"/>
    </xf>
    <xf numFmtId="4" fontId="27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right" vertical="center" wrapText="1"/>
    </xf>
    <xf numFmtId="4" fontId="19" fillId="0" borderId="58" xfId="0" applyNumberFormat="1" applyFont="1" applyFill="1" applyBorder="1" applyAlignment="1">
      <alignment horizontal="center" vertical="center"/>
    </xf>
    <xf numFmtId="4" fontId="19" fillId="0" borderId="14" xfId="0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 wrapText="1"/>
    </xf>
    <xf numFmtId="0" fontId="19" fillId="0" borderId="59" xfId="0" applyFont="1" applyFill="1" applyBorder="1" applyAlignment="1">
      <alignment vertical="center" wrapText="1"/>
    </xf>
    <xf numFmtId="0" fontId="22" fillId="3" borderId="0" xfId="0" applyFont="1" applyFill="1" applyBorder="1" applyAlignment="1">
      <alignment horizontal="left" vertical="center"/>
    </xf>
    <xf numFmtId="0" fontId="19" fillId="3" borderId="0" xfId="0" applyFont="1" applyFill="1" applyBorder="1"/>
    <xf numFmtId="9" fontId="27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right" vertical="center"/>
    </xf>
    <xf numFmtId="4" fontId="27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19" fillId="0" borderId="0" xfId="0" applyFont="1" applyFill="1" applyBorder="1"/>
    <xf numFmtId="9" fontId="27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44" fontId="23" fillId="3" borderId="0" xfId="1" applyFont="1" applyFill="1" applyBorder="1"/>
    <xf numFmtId="0" fontId="25" fillId="0" borderId="0" xfId="0" applyFont="1" applyFill="1" applyBorder="1" applyAlignment="1">
      <alignment vertical="center"/>
    </xf>
    <xf numFmtId="0" fontId="25" fillId="0" borderId="34" xfId="0" applyFont="1" applyFill="1" applyBorder="1" applyAlignment="1">
      <alignment vertical="center" wrapText="1"/>
    </xf>
    <xf numFmtId="0" fontId="0" fillId="0" borderId="3" xfId="0" applyFill="1" applyBorder="1"/>
    <xf numFmtId="0" fontId="0" fillId="0" borderId="3" xfId="0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9" fontId="17" fillId="0" borderId="3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vertical="center" wrapText="1"/>
    </xf>
    <xf numFmtId="0" fontId="0" fillId="2" borderId="6" xfId="0" applyFill="1" applyBorder="1"/>
    <xf numFmtId="0" fontId="0" fillId="2" borderId="5" xfId="0" applyFill="1" applyBorder="1"/>
    <xf numFmtId="0" fontId="0" fillId="2" borderId="4" xfId="0" applyFill="1" applyBorder="1"/>
    <xf numFmtId="0" fontId="2" fillId="2" borderId="6" xfId="0" applyFont="1" applyFill="1" applyBorder="1" applyAlignment="1">
      <alignment horizontal="center" vertical="center"/>
    </xf>
    <xf numFmtId="4" fontId="14" fillId="2" borderId="3" xfId="0" applyNumberFormat="1" applyFont="1" applyFill="1" applyBorder="1" applyAlignment="1">
      <alignment horizontal="center" vertical="center" wrapText="1"/>
    </xf>
    <xf numFmtId="44" fontId="23" fillId="3" borderId="7" xfId="1" applyFont="1" applyFill="1" applyBorder="1"/>
    <xf numFmtId="0" fontId="19" fillId="4" borderId="13" xfId="0" applyFont="1" applyFill="1" applyBorder="1"/>
    <xf numFmtId="0" fontId="27" fillId="4" borderId="13" xfId="0" applyFont="1" applyFill="1" applyBorder="1" applyAlignment="1">
      <alignment horizontal="right"/>
    </xf>
    <xf numFmtId="44" fontId="23" fillId="4" borderId="13" xfId="0" applyNumberFormat="1" applyFont="1" applyFill="1" applyBorder="1"/>
    <xf numFmtId="0" fontId="24" fillId="0" borderId="34" xfId="0" applyFont="1" applyBorder="1" applyAlignment="1">
      <alignment horizontal="left"/>
    </xf>
    <xf numFmtId="4" fontId="15" fillId="2" borderId="3" xfId="0" applyNumberFormat="1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left" vertical="center"/>
    </xf>
    <xf numFmtId="4" fontId="14" fillId="3" borderId="3" xfId="0" applyNumberFormat="1" applyFont="1" applyFill="1" applyBorder="1" applyAlignment="1">
      <alignment horizontal="center" vertical="center" wrapText="1"/>
    </xf>
    <xf numFmtId="4" fontId="6" fillId="2" borderId="29" xfId="0" applyNumberFormat="1" applyFont="1" applyFill="1" applyBorder="1" applyAlignment="1">
      <alignment horizontal="center" vertical="center" wrapText="1"/>
    </xf>
    <xf numFmtId="4" fontId="6" fillId="2" borderId="29" xfId="0" applyNumberFormat="1" applyFont="1" applyFill="1" applyBorder="1" applyAlignment="1">
      <alignment horizontal="center" vertical="center"/>
    </xf>
    <xf numFmtId="4" fontId="6" fillId="2" borderId="32" xfId="0" applyNumberFormat="1" applyFont="1" applyFill="1" applyBorder="1" applyAlignment="1">
      <alignment horizontal="center" vertical="center"/>
    </xf>
    <xf numFmtId="4" fontId="7" fillId="2" borderId="35" xfId="0" applyNumberFormat="1" applyFont="1" applyFill="1" applyBorder="1" applyAlignment="1">
      <alignment horizontal="center" vertical="center"/>
    </xf>
    <xf numFmtId="4" fontId="23" fillId="4" borderId="0" xfId="0" applyNumberFormat="1" applyFont="1" applyFill="1" applyBorder="1" applyAlignment="1">
      <alignment horizontal="center" vertical="center"/>
    </xf>
    <xf numFmtId="0" fontId="17" fillId="4" borderId="0" xfId="0" applyFont="1" applyFill="1" applyBorder="1"/>
    <xf numFmtId="0" fontId="23" fillId="4" borderId="0" xfId="0" applyFont="1" applyFill="1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4" xfId="0" applyBorder="1"/>
    <xf numFmtId="4" fontId="0" fillId="2" borderId="4" xfId="0" applyNumberFormat="1" applyFill="1" applyBorder="1"/>
    <xf numFmtId="0" fontId="0" fillId="0" borderId="60" xfId="0" applyBorder="1"/>
    <xf numFmtId="0" fontId="0" fillId="0" borderId="61" xfId="0" applyBorder="1"/>
    <xf numFmtId="0" fontId="3" fillId="0" borderId="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64" xfId="0" applyFont="1" applyFill="1" applyBorder="1" applyAlignment="1">
      <alignment vertical="center" wrapText="1"/>
    </xf>
    <xf numFmtId="0" fontId="14" fillId="3" borderId="65" xfId="3" applyFont="1" applyFill="1" applyBorder="1" applyAlignment="1">
      <alignment horizontal="right" vertical="center"/>
    </xf>
    <xf numFmtId="0" fontId="14" fillId="3" borderId="66" xfId="3" applyFont="1" applyFill="1" applyBorder="1" applyAlignment="1">
      <alignment horizontal="right" vertical="center"/>
    </xf>
    <xf numFmtId="0" fontId="14" fillId="3" borderId="67" xfId="3" applyFont="1" applyFill="1" applyBorder="1" applyAlignment="1">
      <alignment horizontal="right" vertical="center"/>
    </xf>
    <xf numFmtId="0" fontId="0" fillId="0" borderId="68" xfId="0" applyBorder="1"/>
    <xf numFmtId="0" fontId="19" fillId="0" borderId="69" xfId="0" applyFont="1" applyBorder="1"/>
    <xf numFmtId="0" fontId="0" fillId="0" borderId="70" xfId="0" applyBorder="1"/>
    <xf numFmtId="0" fontId="19" fillId="0" borderId="71" xfId="0" applyFont="1" applyBorder="1"/>
    <xf numFmtId="0" fontId="0" fillId="0" borderId="72" xfId="0" applyBorder="1"/>
    <xf numFmtId="0" fontId="19" fillId="0" borderId="73" xfId="0" applyFont="1" applyBorder="1"/>
    <xf numFmtId="0" fontId="0" fillId="0" borderId="5" xfId="0" applyBorder="1" applyAlignment="1">
      <alignment horizontal="right"/>
    </xf>
    <xf numFmtId="0" fontId="0" fillId="4" borderId="5" xfId="0" applyFill="1" applyBorder="1"/>
    <xf numFmtId="0" fontId="2" fillId="4" borderId="5" xfId="0" applyFont="1" applyFill="1" applyBorder="1" applyAlignment="1">
      <alignment horizontal="right"/>
    </xf>
    <xf numFmtId="0" fontId="2" fillId="4" borderId="4" xfId="0" applyFont="1" applyFill="1" applyBorder="1"/>
    <xf numFmtId="0" fontId="0" fillId="4" borderId="6" xfId="0" applyFill="1" applyBorder="1"/>
    <xf numFmtId="0" fontId="26" fillId="0" borderId="16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9" fillId="3" borderId="63" xfId="0" applyFont="1" applyFill="1" applyBorder="1" applyAlignment="1">
      <alignment horizontal="left" vertical="center"/>
    </xf>
    <xf numFmtId="0" fontId="29" fillId="3" borderId="62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right" vertical="center"/>
    </xf>
    <xf numFmtId="0" fontId="29" fillId="3" borderId="34" xfId="0" applyFont="1" applyFill="1" applyBorder="1" applyAlignment="1">
      <alignment horizontal="left" vertical="center"/>
    </xf>
    <xf numFmtId="0" fontId="20" fillId="0" borderId="34" xfId="3" applyFont="1" applyBorder="1" applyAlignment="1">
      <alignment vertical="center"/>
    </xf>
    <xf numFmtId="0" fontId="25" fillId="3" borderId="2" xfId="0" applyFont="1" applyFill="1" applyBorder="1" applyAlignment="1">
      <alignment horizontal="left" vertical="center"/>
    </xf>
    <xf numFmtId="0" fontId="25" fillId="3" borderId="64" xfId="0" applyFont="1" applyFill="1" applyBorder="1" applyAlignment="1">
      <alignment horizontal="left" vertical="center"/>
    </xf>
    <xf numFmtId="0" fontId="26" fillId="0" borderId="64" xfId="0" applyFont="1" applyFill="1" applyBorder="1" applyAlignment="1">
      <alignment vertical="center" wrapText="1"/>
    </xf>
    <xf numFmtId="0" fontId="26" fillId="0" borderId="74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left" vertical="center"/>
    </xf>
    <xf numFmtId="0" fontId="18" fillId="0" borderId="75" xfId="0" applyFont="1" applyFill="1" applyBorder="1" applyAlignment="1">
      <alignment horizontal="left" vertical="center" wrapText="1"/>
    </xf>
    <xf numFmtId="0" fontId="25" fillId="3" borderId="81" xfId="0" applyFont="1" applyFill="1" applyBorder="1" applyAlignment="1">
      <alignment horizontal="left" vertical="center"/>
    </xf>
    <xf numFmtId="0" fontId="25" fillId="3" borderId="83" xfId="0" applyFont="1" applyFill="1" applyBorder="1" applyAlignment="1">
      <alignment horizontal="left" vertical="center"/>
    </xf>
    <xf numFmtId="0" fontId="25" fillId="0" borderId="87" xfId="0" applyFont="1" applyFill="1" applyBorder="1" applyAlignment="1">
      <alignment horizontal="center" vertical="center" wrapText="1"/>
    </xf>
    <xf numFmtId="0" fontId="26" fillId="0" borderId="87" xfId="0" applyFont="1" applyFill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2" fillId="3" borderId="46" xfId="0" applyFont="1" applyFill="1" applyBorder="1" applyAlignment="1">
      <alignment horizontal="center" vertical="center" wrapText="1"/>
    </xf>
    <xf numFmtId="0" fontId="22" fillId="3" borderId="52" xfId="0" applyFont="1" applyFill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center" vertical="center" wrapText="1"/>
    </xf>
    <xf numFmtId="0" fontId="12" fillId="3" borderId="50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 wrapText="1"/>
    </xf>
    <xf numFmtId="0" fontId="25" fillId="3" borderId="78" xfId="0" applyFont="1" applyFill="1" applyBorder="1" applyAlignment="1">
      <alignment horizontal="center" vertical="center" wrapText="1"/>
    </xf>
    <xf numFmtId="0" fontId="25" fillId="3" borderId="79" xfId="0" applyFont="1" applyFill="1" applyBorder="1" applyAlignment="1">
      <alignment horizontal="center" vertical="center" wrapText="1"/>
    </xf>
    <xf numFmtId="0" fontId="25" fillId="3" borderId="80" xfId="0" applyFont="1" applyFill="1" applyBorder="1" applyAlignment="1">
      <alignment horizontal="center" vertical="center" wrapText="1"/>
    </xf>
    <xf numFmtId="14" fontId="12" fillId="3" borderId="48" xfId="0" applyNumberFormat="1" applyFont="1" applyFill="1" applyBorder="1" applyAlignment="1">
      <alignment horizontal="center" wrapText="1"/>
    </xf>
    <xf numFmtId="0" fontId="25" fillId="0" borderId="41" xfId="0" applyFont="1" applyFill="1" applyBorder="1" applyAlignment="1">
      <alignment horizontal="left" vertical="center"/>
    </xf>
    <xf numFmtId="0" fontId="25" fillId="0" borderId="64" xfId="0" applyFont="1" applyFill="1" applyBorder="1" applyAlignment="1">
      <alignment horizontal="left" vertical="center"/>
    </xf>
    <xf numFmtId="0" fontId="25" fillId="0" borderId="82" xfId="0" applyFont="1" applyFill="1" applyBorder="1" applyAlignment="1">
      <alignment horizontal="left" vertical="center"/>
    </xf>
    <xf numFmtId="0" fontId="25" fillId="0" borderId="84" xfId="0" applyFont="1" applyFill="1" applyBorder="1" applyAlignment="1">
      <alignment horizontal="left" vertical="center"/>
    </xf>
    <xf numFmtId="0" fontId="25" fillId="0" borderId="85" xfId="0" applyFont="1" applyFill="1" applyBorder="1" applyAlignment="1">
      <alignment horizontal="left" vertical="center"/>
    </xf>
    <xf numFmtId="0" fontId="25" fillId="0" borderId="86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/>
    </xf>
    <xf numFmtId="0" fontId="22" fillId="3" borderId="47" xfId="0" applyFont="1" applyFill="1" applyBorder="1" applyAlignment="1">
      <alignment horizontal="center" vertical="center" wrapText="1"/>
    </xf>
    <xf numFmtId="0" fontId="22" fillId="3" borderId="50" xfId="0" applyFont="1" applyFill="1" applyBorder="1" applyAlignment="1">
      <alignment horizontal="center" vertical="center" wrapText="1"/>
    </xf>
    <xf numFmtId="0" fontId="28" fillId="3" borderId="47" xfId="0" applyFont="1" applyFill="1" applyBorder="1" applyAlignment="1">
      <alignment horizontal="center" vertical="center" wrapText="1"/>
    </xf>
    <xf numFmtId="0" fontId="28" fillId="3" borderId="5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3" fillId="2" borderId="36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77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76" xfId="0" applyFont="1" applyFill="1" applyBorder="1" applyAlignment="1">
      <alignment horizontal="center" vertical="center" wrapText="1"/>
    </xf>
  </cellXfs>
  <cellStyles count="7">
    <cellStyle name="Millares 2" xfId="6" xr:uid="{00000000-0005-0000-0000-000000000000}"/>
    <cellStyle name="Moneda" xfId="1" builtinId="4"/>
    <cellStyle name="Moneda 2" xfId="5" xr:uid="{00000000-0005-0000-0000-000002000000}"/>
    <cellStyle name="Normal" xfId="0" builtinId="0"/>
    <cellStyle name="Normal 2" xfId="4" xr:uid="{00000000-0005-0000-0000-000004000000}"/>
    <cellStyle name="Normal 3" xfId="3" xr:uid="{00000000-0005-0000-0000-000005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2678907</xdr:colOff>
      <xdr:row>1</xdr:row>
      <xdr:rowOff>440531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19BF91-38C6-472F-99A1-AA04F1FBB9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" y="0"/>
          <a:ext cx="2678906" cy="988219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296333</xdr:colOff>
      <xdr:row>1</xdr:row>
      <xdr:rowOff>455084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8996B7-7CFB-46FB-BA0C-B325829D9A5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423583" cy="846667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654844</xdr:colOff>
      <xdr:row>0</xdr:row>
      <xdr:rowOff>95250</xdr:rowOff>
    </xdr:from>
    <xdr:to>
      <xdr:col>14</xdr:col>
      <xdr:colOff>701712</xdr:colOff>
      <xdr:row>0</xdr:row>
      <xdr:rowOff>545465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A77D32-AAB1-4CFA-A419-CE367FF0A94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6188" y="95250"/>
          <a:ext cx="1570868" cy="4502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809625</xdr:colOff>
      <xdr:row>1</xdr:row>
      <xdr:rowOff>47626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F51F6F-8ADD-4265-BC90-909C387E24E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1"/>
          <a:ext cx="2809875" cy="7620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="80" zoomScaleNormal="80" workbookViewId="0"/>
  </sheetViews>
  <sheetFormatPr baseColWidth="10" defaultRowHeight="15" x14ac:dyDescent="0.25"/>
  <cols>
    <col min="1" max="1" width="41.85546875" customWidth="1"/>
    <col min="2" max="2" width="26.5703125" customWidth="1"/>
    <col min="3" max="3" width="16.5703125" customWidth="1"/>
    <col min="4" max="4" width="22.5703125" customWidth="1"/>
    <col min="5" max="5" width="17.140625" customWidth="1"/>
    <col min="6" max="6" width="23.28515625" customWidth="1"/>
  </cols>
  <sheetData>
    <row r="1" spans="1:6" ht="42.75" customHeight="1" x14ac:dyDescent="0.25">
      <c r="A1" s="2"/>
      <c r="B1" s="221" t="s">
        <v>57</v>
      </c>
      <c r="C1" s="222"/>
      <c r="D1" s="222"/>
      <c r="E1" s="222"/>
      <c r="F1" s="222"/>
    </row>
    <row r="2" spans="1:6" ht="42.75" customHeight="1" x14ac:dyDescent="0.25">
      <c r="A2" s="1"/>
      <c r="B2" s="220" t="s">
        <v>75</v>
      </c>
      <c r="C2" s="220"/>
      <c r="D2" s="220"/>
      <c r="E2" s="220"/>
      <c r="F2" s="220"/>
    </row>
    <row r="3" spans="1:6" ht="15.75" thickBot="1" x14ac:dyDescent="0.3">
      <c r="A3" s="9"/>
      <c r="B3" s="10"/>
      <c r="C3" s="10"/>
      <c r="D3" s="10"/>
      <c r="E3" s="10"/>
      <c r="F3" s="10"/>
    </row>
    <row r="4" spans="1:6" s="5" customFormat="1" ht="18" thickTop="1" thickBot="1" x14ac:dyDescent="0.3">
      <c r="A4" s="203" t="s">
        <v>5</v>
      </c>
      <c r="B4" s="4"/>
      <c r="C4" s="4"/>
      <c r="D4" s="8"/>
      <c r="E4" s="8"/>
      <c r="F4" s="185" t="s">
        <v>6</v>
      </c>
    </row>
    <row r="5" spans="1:6" ht="17.25" thickBot="1" x14ac:dyDescent="0.3">
      <c r="A5" s="201" t="s">
        <v>51</v>
      </c>
      <c r="B5" s="184"/>
      <c r="C5" s="184"/>
      <c r="D5" s="184"/>
      <c r="E5" s="184"/>
      <c r="F5" s="186" t="s">
        <v>59</v>
      </c>
    </row>
    <row r="6" spans="1:6" s="41" customFormat="1" ht="15.75" customHeight="1" thickBot="1" x14ac:dyDescent="0.25">
      <c r="A6" s="202" t="s">
        <v>18</v>
      </c>
      <c r="B6" s="182"/>
      <c r="C6" s="183"/>
      <c r="D6" s="183"/>
      <c r="E6" s="183"/>
      <c r="F6" s="187"/>
    </row>
    <row r="7" spans="1:6" ht="5.25" customHeight="1" thickTop="1" thickBot="1" x14ac:dyDescent="0.3">
      <c r="A7" s="165" t="s">
        <v>49</v>
      </c>
      <c r="B7" s="73"/>
      <c r="C7" s="79"/>
      <c r="D7" s="79"/>
      <c r="E7" s="79"/>
      <c r="F7" s="80"/>
    </row>
    <row r="8" spans="1:6" ht="16.5" customHeight="1" thickTop="1" thickBot="1" x14ac:dyDescent="0.3">
      <c r="A8" s="165" t="s">
        <v>49</v>
      </c>
      <c r="B8" s="11"/>
      <c r="C8" s="11"/>
      <c r="D8" s="11"/>
      <c r="E8" s="11"/>
      <c r="F8" s="11"/>
    </row>
    <row r="9" spans="1:6" s="6" customFormat="1" ht="18" thickTop="1" thickBot="1" x14ac:dyDescent="0.3">
      <c r="A9" s="223" t="s">
        <v>13</v>
      </c>
      <c r="B9" s="224"/>
      <c r="C9" s="224"/>
      <c r="D9" s="224"/>
      <c r="E9" s="224"/>
      <c r="F9" s="224"/>
    </row>
    <row r="10" spans="1:6" ht="16.5" x14ac:dyDescent="0.25">
      <c r="A10" s="204" t="s">
        <v>11</v>
      </c>
      <c r="B10" s="205" t="s">
        <v>12</v>
      </c>
      <c r="C10" s="205" t="s">
        <v>14</v>
      </c>
      <c r="D10" s="206" t="s">
        <v>16</v>
      </c>
      <c r="E10" s="206"/>
      <c r="F10" s="207" t="s">
        <v>17</v>
      </c>
    </row>
    <row r="11" spans="1:6" s="3" customFormat="1" ht="22.5" customHeight="1" thickBot="1" x14ac:dyDescent="0.3">
      <c r="A11" s="12"/>
      <c r="B11" s="13"/>
      <c r="C11" s="14"/>
      <c r="D11" s="13"/>
      <c r="E11" s="13"/>
      <c r="F11" s="39"/>
    </row>
    <row r="12" spans="1:6" ht="9" customHeight="1" thickTop="1" thickBot="1" x14ac:dyDescent="0.3">
      <c r="A12" s="15"/>
      <c r="B12" s="7"/>
      <c r="C12" s="7"/>
      <c r="D12" s="7"/>
      <c r="E12" s="7"/>
      <c r="F12" s="7"/>
    </row>
    <row r="13" spans="1:6" ht="30.75" thickTop="1" x14ac:dyDescent="0.25">
      <c r="A13" s="33" t="s">
        <v>7</v>
      </c>
      <c r="B13" s="34" t="s">
        <v>0</v>
      </c>
      <c r="C13" s="34" t="s">
        <v>1</v>
      </c>
      <c r="D13" s="34" t="s">
        <v>2</v>
      </c>
      <c r="E13" s="35" t="s">
        <v>9</v>
      </c>
      <c r="F13" s="35" t="s">
        <v>3</v>
      </c>
    </row>
    <row r="14" spans="1:6" x14ac:dyDescent="0.25">
      <c r="A14" s="16" t="s">
        <v>61</v>
      </c>
      <c r="B14" s="17"/>
      <c r="C14" s="18"/>
      <c r="D14" s="169">
        <f>+B14+C14</f>
        <v>0</v>
      </c>
      <c r="E14" s="19" t="s">
        <v>8</v>
      </c>
      <c r="F14" s="19"/>
    </row>
    <row r="15" spans="1:6" x14ac:dyDescent="0.25">
      <c r="A15" s="16" t="s">
        <v>62</v>
      </c>
      <c r="B15" s="17"/>
      <c r="C15" s="18"/>
      <c r="D15" s="169">
        <f t="shared" ref="D15:D28" si="0">+B15+C15</f>
        <v>0</v>
      </c>
      <c r="E15" s="19" t="s">
        <v>8</v>
      </c>
      <c r="F15" s="19"/>
    </row>
    <row r="16" spans="1:6" x14ac:dyDescent="0.25">
      <c r="A16" s="16" t="s">
        <v>63</v>
      </c>
      <c r="B16" s="17"/>
      <c r="C16" s="18"/>
      <c r="D16" s="169">
        <f t="shared" si="0"/>
        <v>0</v>
      </c>
      <c r="E16" s="19" t="s">
        <v>8</v>
      </c>
      <c r="F16" s="19"/>
    </row>
    <row r="17" spans="1:6" x14ac:dyDescent="0.25">
      <c r="A17" s="16" t="s">
        <v>64</v>
      </c>
      <c r="B17" s="17"/>
      <c r="C17" s="18"/>
      <c r="D17" s="169">
        <f t="shared" si="0"/>
        <v>0</v>
      </c>
      <c r="E17" s="19" t="s">
        <v>8</v>
      </c>
      <c r="F17" s="19"/>
    </row>
    <row r="18" spans="1:6" x14ac:dyDescent="0.25">
      <c r="A18" s="16" t="s">
        <v>65</v>
      </c>
      <c r="B18" s="17"/>
      <c r="C18" s="18"/>
      <c r="D18" s="169">
        <f t="shared" si="0"/>
        <v>0</v>
      </c>
      <c r="E18" s="19" t="s">
        <v>8</v>
      </c>
      <c r="F18" s="19"/>
    </row>
    <row r="19" spans="1:6" x14ac:dyDescent="0.25">
      <c r="A19" s="16" t="s">
        <v>66</v>
      </c>
      <c r="B19" s="17"/>
      <c r="C19" s="18"/>
      <c r="D19" s="169">
        <f t="shared" si="0"/>
        <v>0</v>
      </c>
      <c r="E19" s="19" t="s">
        <v>8</v>
      </c>
      <c r="F19" s="19"/>
    </row>
    <row r="20" spans="1:6" x14ac:dyDescent="0.25">
      <c r="A20" s="20" t="s">
        <v>67</v>
      </c>
      <c r="B20" s="21"/>
      <c r="C20" s="22"/>
      <c r="D20" s="170">
        <f t="shared" si="0"/>
        <v>0</v>
      </c>
      <c r="E20" s="23" t="s">
        <v>8</v>
      </c>
      <c r="F20" s="23"/>
    </row>
    <row r="21" spans="1:6" x14ac:dyDescent="0.25">
      <c r="A21" s="20" t="s">
        <v>68</v>
      </c>
      <c r="B21" s="21"/>
      <c r="C21" s="22"/>
      <c r="D21" s="170">
        <f t="shared" si="0"/>
        <v>0</v>
      </c>
      <c r="E21" s="23" t="s">
        <v>8</v>
      </c>
      <c r="F21" s="23"/>
    </row>
    <row r="22" spans="1:6" x14ac:dyDescent="0.25">
      <c r="A22" s="16" t="s">
        <v>69</v>
      </c>
      <c r="B22" s="21"/>
      <c r="C22" s="22"/>
      <c r="D22" s="170">
        <f t="shared" si="0"/>
        <v>0</v>
      </c>
      <c r="E22" s="23" t="s">
        <v>8</v>
      </c>
      <c r="F22" s="23"/>
    </row>
    <row r="23" spans="1:6" x14ac:dyDescent="0.25">
      <c r="A23" s="16" t="s">
        <v>70</v>
      </c>
      <c r="B23" s="17"/>
      <c r="C23" s="18"/>
      <c r="D23" s="169">
        <f t="shared" si="0"/>
        <v>0</v>
      </c>
      <c r="E23" s="19" t="s">
        <v>8</v>
      </c>
      <c r="F23" s="19"/>
    </row>
    <row r="24" spans="1:6" x14ac:dyDescent="0.25">
      <c r="A24" s="16" t="s">
        <v>71</v>
      </c>
      <c r="B24" s="17"/>
      <c r="C24" s="18"/>
      <c r="D24" s="169">
        <f t="shared" si="0"/>
        <v>0</v>
      </c>
      <c r="E24" s="19" t="s">
        <v>8</v>
      </c>
      <c r="F24" s="19"/>
    </row>
    <row r="25" spans="1:6" x14ac:dyDescent="0.25">
      <c r="A25" s="16" t="s">
        <v>72</v>
      </c>
      <c r="B25" s="21"/>
      <c r="C25" s="22"/>
      <c r="D25" s="170">
        <f t="shared" si="0"/>
        <v>0</v>
      </c>
      <c r="E25" s="23" t="s">
        <v>8</v>
      </c>
      <c r="F25" s="23"/>
    </row>
    <row r="26" spans="1:6" x14ac:dyDescent="0.25">
      <c r="A26" s="20" t="s">
        <v>73</v>
      </c>
      <c r="B26" s="21"/>
      <c r="C26" s="22"/>
      <c r="D26" s="170">
        <f t="shared" si="0"/>
        <v>0</v>
      </c>
      <c r="E26" s="23" t="s">
        <v>8</v>
      </c>
      <c r="F26" s="23"/>
    </row>
    <row r="27" spans="1:6" x14ac:dyDescent="0.25">
      <c r="A27" s="16" t="s">
        <v>74</v>
      </c>
      <c r="B27" s="21"/>
      <c r="C27" s="22"/>
      <c r="D27" s="170">
        <f t="shared" si="0"/>
        <v>0</v>
      </c>
      <c r="E27" s="23" t="s">
        <v>8</v>
      </c>
      <c r="F27" s="23"/>
    </row>
    <row r="28" spans="1:6" ht="15.75" thickBot="1" x14ac:dyDescent="0.3">
      <c r="A28" s="24"/>
      <c r="B28" s="25"/>
      <c r="C28" s="26"/>
      <c r="D28" s="171">
        <f t="shared" si="0"/>
        <v>0</v>
      </c>
      <c r="E28" s="27" t="s">
        <v>8</v>
      </c>
      <c r="F28" s="27"/>
    </row>
    <row r="29" spans="1:6" ht="15.75" thickBot="1" x14ac:dyDescent="0.3">
      <c r="A29" s="37" t="s">
        <v>4</v>
      </c>
      <c r="B29" s="28">
        <f>SUM(B14:B28)</f>
        <v>0</v>
      </c>
      <c r="C29" s="28">
        <f t="shared" ref="C29:D29" si="1">SUM(C14:C28)</f>
        <v>0</v>
      </c>
      <c r="D29" s="28">
        <f t="shared" si="1"/>
        <v>0</v>
      </c>
      <c r="E29" s="29"/>
      <c r="F29" s="29"/>
    </row>
    <row r="30" spans="1:6" ht="15.75" customHeight="1" thickTop="1" thickBot="1" x14ac:dyDescent="0.3">
      <c r="A30" s="38"/>
      <c r="B30" s="38" t="s">
        <v>10</v>
      </c>
      <c r="C30" s="36">
        <v>0.5</v>
      </c>
      <c r="D30" s="172">
        <f>+D29*C30</f>
        <v>0</v>
      </c>
    </row>
    <row r="31" spans="1:6" ht="15.75" thickBot="1" x14ac:dyDescent="0.3">
      <c r="A31" s="30"/>
      <c r="C31" s="31" t="s">
        <v>15</v>
      </c>
      <c r="D31" s="32">
        <v>10000</v>
      </c>
    </row>
    <row r="32" spans="1:6" ht="21" customHeight="1" x14ac:dyDescent="0.3">
      <c r="A32" s="180" t="s">
        <v>50</v>
      </c>
      <c r="B32" s="174"/>
      <c r="C32" s="175" t="s">
        <v>48</v>
      </c>
      <c r="D32" s="173">
        <f>IF(D30&lt;D31,D30,D31)</f>
        <v>0</v>
      </c>
    </row>
    <row r="33" spans="1:1" ht="50.25" customHeight="1" thickBot="1" x14ac:dyDescent="0.3">
      <c r="A33" s="181"/>
    </row>
  </sheetData>
  <mergeCells count="3">
    <mergeCell ref="B2:F2"/>
    <mergeCell ref="B1:F1"/>
    <mergeCell ref="A9:F9"/>
  </mergeCells>
  <pageMargins left="0.7" right="0.7" top="0.75" bottom="0.75" header="0.3" footer="0.3"/>
  <pageSetup paperSize="9" scale="8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Hoja3!$A$1:$A$3</xm:f>
          </x14:formula1>
          <xm:sqref>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"/>
  <sheetViews>
    <sheetView workbookViewId="0">
      <selection activeCell="D4" sqref="D4"/>
    </sheetView>
  </sheetViews>
  <sheetFormatPr baseColWidth="10" defaultRowHeight="15" x14ac:dyDescent="0.25"/>
  <sheetData>
    <row r="2" spans="1:4" x14ac:dyDescent="0.25">
      <c r="A2" t="s">
        <v>19</v>
      </c>
      <c r="D2" t="s">
        <v>44</v>
      </c>
    </row>
    <row r="3" spans="1:4" x14ac:dyDescent="0.25">
      <c r="A3" t="s">
        <v>20</v>
      </c>
      <c r="D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5"/>
  <sheetViews>
    <sheetView zoomScale="90" zoomScaleNormal="90" workbookViewId="0">
      <selection activeCell="O62" sqref="O62"/>
    </sheetView>
  </sheetViews>
  <sheetFormatPr baseColWidth="10" defaultRowHeight="12.75" x14ac:dyDescent="0.2"/>
  <cols>
    <col min="1" max="1" width="6.140625" style="66" customWidth="1"/>
    <col min="2" max="2" width="25.7109375" style="41" customWidth="1"/>
    <col min="3" max="3" width="16.85546875" style="41" customWidth="1"/>
    <col min="4" max="4" width="10.7109375" style="41" customWidth="1"/>
    <col min="5" max="5" width="10.5703125" style="41" customWidth="1"/>
    <col min="6" max="6" width="9.7109375" style="41" customWidth="1"/>
    <col min="7" max="7" width="12.85546875" style="41" customWidth="1"/>
    <col min="8" max="8" width="10.42578125" style="41" customWidth="1"/>
    <col min="9" max="9" width="17.140625" style="41" customWidth="1"/>
    <col min="10" max="10" width="11.42578125" style="41"/>
    <col min="11" max="11" width="12.28515625" style="41" customWidth="1"/>
    <col min="12" max="12" width="13.140625" style="41" customWidth="1"/>
    <col min="13" max="13" width="13.42578125" style="41" customWidth="1"/>
    <col min="14" max="16384" width="11.42578125" style="41"/>
  </cols>
  <sheetData>
    <row r="1" spans="1:13" ht="30.75" customHeight="1" x14ac:dyDescent="0.2">
      <c r="B1" s="67"/>
      <c r="C1" s="230" t="s">
        <v>58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42.75" customHeight="1" x14ac:dyDescent="0.2">
      <c r="B2" s="68"/>
      <c r="C2" s="231" t="s">
        <v>76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7.5" customHeight="1" thickBot="1" x14ac:dyDescent="0.25">
      <c r="B3" s="69"/>
      <c r="C3" s="70"/>
      <c r="D3" s="70"/>
      <c r="E3" s="70"/>
      <c r="F3" s="70"/>
      <c r="G3" s="70"/>
    </row>
    <row r="4" spans="1:13" ht="18" thickTop="1" thickBot="1" x14ac:dyDescent="0.25">
      <c r="A4" s="208" t="s">
        <v>5</v>
      </c>
      <c r="B4" s="167"/>
      <c r="C4" s="209"/>
      <c r="D4" s="209"/>
      <c r="E4" s="73"/>
      <c r="F4" s="73"/>
      <c r="G4" s="73"/>
      <c r="H4" s="73"/>
      <c r="I4" s="73"/>
      <c r="J4" s="73"/>
      <c r="K4" s="73"/>
      <c r="L4" s="73"/>
      <c r="M4" s="74" t="s">
        <v>29</v>
      </c>
    </row>
    <row r="5" spans="1:13" ht="17.25" thickBot="1" x14ac:dyDescent="0.25">
      <c r="A5" s="201" t="s">
        <v>51</v>
      </c>
      <c r="B5" s="211"/>
      <c r="C5" s="184"/>
      <c r="D5" s="184"/>
      <c r="E5" s="184"/>
      <c r="F5" s="212"/>
      <c r="G5" s="212"/>
      <c r="H5" s="212"/>
      <c r="I5" s="212"/>
      <c r="J5" s="212"/>
      <c r="K5" s="212"/>
      <c r="L5" s="213"/>
      <c r="M5" s="78" t="s">
        <v>59</v>
      </c>
    </row>
    <row r="6" spans="1:13" ht="17.25" thickBot="1" x14ac:dyDescent="0.25">
      <c r="A6" s="202" t="s">
        <v>18</v>
      </c>
      <c r="B6" s="210"/>
      <c r="C6" s="183"/>
      <c r="D6" s="183"/>
      <c r="E6" s="183"/>
      <c r="F6" s="199"/>
      <c r="G6" s="199"/>
      <c r="H6" s="200"/>
      <c r="I6" s="200"/>
      <c r="J6" s="200"/>
      <c r="K6" s="200"/>
      <c r="L6" s="200"/>
    </row>
    <row r="7" spans="1:13" ht="15.75" customHeight="1" thickTop="1" x14ac:dyDescent="0.2">
      <c r="A7" s="165" t="s">
        <v>49</v>
      </c>
      <c r="B7" s="73"/>
      <c r="C7" s="147"/>
      <c r="D7" s="147"/>
      <c r="E7" s="147"/>
      <c r="F7" s="108"/>
      <c r="G7" s="108"/>
      <c r="H7" s="108"/>
      <c r="I7" s="108"/>
      <c r="J7" s="108"/>
      <c r="K7" s="108"/>
      <c r="L7" s="108"/>
    </row>
    <row r="8" spans="1:13" s="82" customFormat="1" ht="9.75" customHeight="1" thickBot="1" x14ac:dyDescent="0.25">
      <c r="A8" s="66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9" spans="1:13" ht="14.25" customHeight="1" thickBot="1" x14ac:dyDescent="0.25">
      <c r="A9" s="146"/>
      <c r="B9" s="109"/>
      <c r="C9" s="232" t="s">
        <v>13</v>
      </c>
      <c r="D9" s="233"/>
      <c r="E9" s="233"/>
      <c r="F9" s="233"/>
      <c r="G9" s="234"/>
      <c r="H9" s="109"/>
      <c r="I9" s="232" t="s">
        <v>13</v>
      </c>
      <c r="J9" s="233"/>
      <c r="K9" s="233"/>
      <c r="L9" s="233"/>
      <c r="M9" s="234"/>
    </row>
    <row r="10" spans="1:13" ht="15.75" customHeight="1" thickBot="1" x14ac:dyDescent="0.25">
      <c r="A10" s="146"/>
      <c r="B10" s="110"/>
      <c r="C10" s="216" t="s">
        <v>54</v>
      </c>
      <c r="D10" s="236"/>
      <c r="E10" s="237"/>
      <c r="F10" s="237"/>
      <c r="G10" s="238"/>
      <c r="H10" s="66"/>
      <c r="I10" s="216" t="s">
        <v>54</v>
      </c>
      <c r="J10" s="236"/>
      <c r="K10" s="237"/>
      <c r="L10" s="237"/>
      <c r="M10" s="238"/>
    </row>
    <row r="11" spans="1:13" ht="17.25" customHeight="1" thickBot="1" x14ac:dyDescent="0.25">
      <c r="A11" s="111"/>
      <c r="B11" s="81"/>
      <c r="C11" s="216" t="s">
        <v>14</v>
      </c>
      <c r="D11" s="236"/>
      <c r="E11" s="237"/>
      <c r="F11" s="237"/>
      <c r="G11" s="238"/>
      <c r="H11" s="81"/>
      <c r="I11" s="216" t="s">
        <v>14</v>
      </c>
      <c r="J11" s="236"/>
      <c r="K11" s="237"/>
      <c r="L11" s="237"/>
      <c r="M11" s="238"/>
    </row>
    <row r="12" spans="1:13" ht="17.25" customHeight="1" thickBot="1" x14ac:dyDescent="0.25">
      <c r="A12" s="111"/>
      <c r="B12" s="81"/>
      <c r="C12" s="216" t="s">
        <v>55</v>
      </c>
      <c r="D12" s="236"/>
      <c r="E12" s="237"/>
      <c r="F12" s="237"/>
      <c r="G12" s="238"/>
      <c r="H12" s="81"/>
      <c r="I12" s="216" t="s">
        <v>55</v>
      </c>
      <c r="J12" s="236"/>
      <c r="K12" s="237"/>
      <c r="L12" s="237"/>
      <c r="M12" s="238"/>
    </row>
    <row r="13" spans="1:13" ht="17.25" customHeight="1" thickBot="1" x14ac:dyDescent="0.25">
      <c r="A13" s="111"/>
      <c r="B13" s="81"/>
      <c r="C13" s="216" t="s">
        <v>56</v>
      </c>
      <c r="D13" s="236"/>
      <c r="E13" s="237"/>
      <c r="F13" s="237"/>
      <c r="G13" s="238"/>
      <c r="H13" s="81"/>
      <c r="I13" s="216" t="s">
        <v>56</v>
      </c>
      <c r="J13" s="236"/>
      <c r="K13" s="237"/>
      <c r="L13" s="237"/>
      <c r="M13" s="238"/>
    </row>
    <row r="14" spans="1:13" ht="17.25" customHeight="1" thickBot="1" x14ac:dyDescent="0.25">
      <c r="A14" s="111"/>
      <c r="B14" s="81"/>
      <c r="C14" s="217" t="s">
        <v>16</v>
      </c>
      <c r="D14" s="239"/>
      <c r="E14" s="240"/>
      <c r="F14" s="240"/>
      <c r="G14" s="241"/>
      <c r="H14" s="81"/>
      <c r="I14" s="217" t="s">
        <v>16</v>
      </c>
      <c r="J14" s="239"/>
      <c r="K14" s="240"/>
      <c r="L14" s="240"/>
      <c r="M14" s="241"/>
    </row>
    <row r="15" spans="1:13" ht="7.5" customHeight="1" thickBot="1" x14ac:dyDescent="0.25">
      <c r="A15" s="83"/>
      <c r="B15" s="84"/>
      <c r="C15" s="218"/>
      <c r="D15" s="218"/>
      <c r="E15" s="218"/>
      <c r="F15" s="219"/>
      <c r="G15" s="218"/>
      <c r="H15" s="81"/>
      <c r="I15" s="218"/>
      <c r="J15" s="218"/>
      <c r="K15" s="218"/>
      <c r="L15" s="219"/>
      <c r="M15" s="218"/>
    </row>
    <row r="16" spans="1:13" ht="38.25" customHeight="1" thickTop="1" x14ac:dyDescent="0.2">
      <c r="A16" s="85"/>
      <c r="B16" s="86" t="s">
        <v>7</v>
      </c>
      <c r="C16" s="87" t="s">
        <v>0</v>
      </c>
      <c r="D16" s="88" t="s">
        <v>1</v>
      </c>
      <c r="E16" s="88" t="s">
        <v>2</v>
      </c>
      <c r="F16" s="89" t="s">
        <v>9</v>
      </c>
      <c r="G16" s="90" t="s">
        <v>27</v>
      </c>
      <c r="H16" s="96"/>
      <c r="I16" s="87" t="s">
        <v>0</v>
      </c>
      <c r="J16" s="88" t="s">
        <v>1</v>
      </c>
      <c r="K16" s="88" t="s">
        <v>2</v>
      </c>
      <c r="L16" s="89" t="s">
        <v>9</v>
      </c>
      <c r="M16" s="90" t="s">
        <v>27</v>
      </c>
    </row>
    <row r="17" spans="1:13" ht="14.25" x14ac:dyDescent="0.2">
      <c r="A17" s="91"/>
      <c r="B17" s="16" t="s">
        <v>61</v>
      </c>
      <c r="C17" s="92"/>
      <c r="D17" s="93"/>
      <c r="E17" s="123">
        <f>+C17+D17</f>
        <v>0</v>
      </c>
      <c r="F17" s="94" t="s">
        <v>8</v>
      </c>
      <c r="G17" s="95"/>
      <c r="H17" s="96"/>
      <c r="I17" s="92"/>
      <c r="J17" s="93"/>
      <c r="K17" s="123">
        <f>+I17+J17</f>
        <v>0</v>
      </c>
      <c r="L17" s="94" t="s">
        <v>8</v>
      </c>
      <c r="M17" s="95"/>
    </row>
    <row r="18" spans="1:13" ht="14.25" x14ac:dyDescent="0.2">
      <c r="A18" s="91"/>
      <c r="B18" s="16" t="s">
        <v>62</v>
      </c>
      <c r="C18" s="92"/>
      <c r="D18" s="93"/>
      <c r="E18" s="123">
        <f t="shared" ref="E18:E30" si="0">+C18+D18</f>
        <v>0</v>
      </c>
      <c r="F18" s="94" t="s">
        <v>8</v>
      </c>
      <c r="G18" s="95"/>
      <c r="H18" s="96"/>
      <c r="I18" s="92"/>
      <c r="J18" s="93"/>
      <c r="K18" s="123">
        <f t="shared" ref="K18:K30" si="1">+I18+J18</f>
        <v>0</v>
      </c>
      <c r="L18" s="94" t="s">
        <v>8</v>
      </c>
      <c r="M18" s="95"/>
    </row>
    <row r="19" spans="1:13" ht="14.25" x14ac:dyDescent="0.2">
      <c r="A19" s="91"/>
      <c r="B19" s="16" t="s">
        <v>63</v>
      </c>
      <c r="C19" s="92"/>
      <c r="D19" s="93"/>
      <c r="E19" s="123">
        <f t="shared" si="0"/>
        <v>0</v>
      </c>
      <c r="F19" s="94" t="s">
        <v>8</v>
      </c>
      <c r="G19" s="95"/>
      <c r="H19" s="96"/>
      <c r="I19" s="92"/>
      <c r="J19" s="93"/>
      <c r="K19" s="123">
        <f t="shared" si="1"/>
        <v>0</v>
      </c>
      <c r="L19" s="94" t="s">
        <v>8</v>
      </c>
      <c r="M19" s="95"/>
    </row>
    <row r="20" spans="1:13" ht="14.25" x14ac:dyDescent="0.2">
      <c r="A20" s="91"/>
      <c r="B20" s="16" t="s">
        <v>64</v>
      </c>
      <c r="C20" s="92"/>
      <c r="D20" s="93"/>
      <c r="E20" s="123">
        <f t="shared" si="0"/>
        <v>0</v>
      </c>
      <c r="F20" s="94" t="s">
        <v>8</v>
      </c>
      <c r="G20" s="95"/>
      <c r="H20" s="96"/>
      <c r="I20" s="92"/>
      <c r="J20" s="93"/>
      <c r="K20" s="123">
        <f t="shared" si="1"/>
        <v>0</v>
      </c>
      <c r="L20" s="94" t="s">
        <v>8</v>
      </c>
      <c r="M20" s="95"/>
    </row>
    <row r="21" spans="1:13" ht="14.25" x14ac:dyDescent="0.2">
      <c r="A21" s="91"/>
      <c r="B21" s="16" t="s">
        <v>65</v>
      </c>
      <c r="C21" s="92"/>
      <c r="D21" s="93"/>
      <c r="E21" s="123">
        <f t="shared" si="0"/>
        <v>0</v>
      </c>
      <c r="F21" s="94" t="s">
        <v>8</v>
      </c>
      <c r="G21" s="95"/>
      <c r="H21" s="96"/>
      <c r="I21" s="92"/>
      <c r="J21" s="93"/>
      <c r="K21" s="123">
        <f t="shared" si="1"/>
        <v>0</v>
      </c>
      <c r="L21" s="94" t="s">
        <v>8</v>
      </c>
      <c r="M21" s="95"/>
    </row>
    <row r="22" spans="1:13" ht="14.25" x14ac:dyDescent="0.2">
      <c r="A22" s="91"/>
      <c r="B22" s="16" t="s">
        <v>66</v>
      </c>
      <c r="C22" s="92"/>
      <c r="D22" s="93"/>
      <c r="E22" s="123">
        <f t="shared" si="0"/>
        <v>0</v>
      </c>
      <c r="F22" s="94" t="s">
        <v>8</v>
      </c>
      <c r="G22" s="95"/>
      <c r="H22" s="96"/>
      <c r="I22" s="92"/>
      <c r="J22" s="93"/>
      <c r="K22" s="123">
        <f t="shared" si="1"/>
        <v>0</v>
      </c>
      <c r="L22" s="94" t="s">
        <v>8</v>
      </c>
      <c r="M22" s="95"/>
    </row>
    <row r="23" spans="1:13" ht="14.25" x14ac:dyDescent="0.2">
      <c r="A23" s="97"/>
      <c r="B23" s="20" t="s">
        <v>67</v>
      </c>
      <c r="C23" s="98"/>
      <c r="D23" s="99"/>
      <c r="E23" s="124">
        <f t="shared" si="0"/>
        <v>0</v>
      </c>
      <c r="F23" s="100" t="s">
        <v>8</v>
      </c>
      <c r="G23" s="101"/>
      <c r="H23" s="102"/>
      <c r="I23" s="98"/>
      <c r="J23" s="99"/>
      <c r="K23" s="124">
        <f t="shared" si="1"/>
        <v>0</v>
      </c>
      <c r="L23" s="100" t="s">
        <v>8</v>
      </c>
      <c r="M23" s="101"/>
    </row>
    <row r="24" spans="1:13" ht="14.25" x14ac:dyDescent="0.2">
      <c r="A24" s="97"/>
      <c r="B24" s="20" t="s">
        <v>68</v>
      </c>
      <c r="C24" s="98"/>
      <c r="D24" s="99"/>
      <c r="E24" s="124">
        <f t="shared" si="0"/>
        <v>0</v>
      </c>
      <c r="F24" s="100" t="s">
        <v>8</v>
      </c>
      <c r="G24" s="101"/>
      <c r="H24" s="102"/>
      <c r="I24" s="98"/>
      <c r="J24" s="99"/>
      <c r="K24" s="124">
        <f t="shared" si="1"/>
        <v>0</v>
      </c>
      <c r="L24" s="100" t="s">
        <v>8</v>
      </c>
      <c r="M24" s="101"/>
    </row>
    <row r="25" spans="1:13" ht="14.25" x14ac:dyDescent="0.2">
      <c r="A25" s="91"/>
      <c r="B25" s="16" t="s">
        <v>69</v>
      </c>
      <c r="C25" s="98"/>
      <c r="D25" s="99"/>
      <c r="E25" s="124">
        <f t="shared" si="0"/>
        <v>0</v>
      </c>
      <c r="F25" s="100" t="s">
        <v>8</v>
      </c>
      <c r="G25" s="101"/>
      <c r="H25" s="96"/>
      <c r="I25" s="98"/>
      <c r="J25" s="99"/>
      <c r="K25" s="124">
        <f t="shared" si="1"/>
        <v>0</v>
      </c>
      <c r="L25" s="100" t="s">
        <v>8</v>
      </c>
      <c r="M25" s="101"/>
    </row>
    <row r="26" spans="1:13" ht="14.25" x14ac:dyDescent="0.2">
      <c r="A26" s="91"/>
      <c r="B26" s="16" t="s">
        <v>70</v>
      </c>
      <c r="C26" s="92"/>
      <c r="D26" s="93"/>
      <c r="E26" s="123">
        <f t="shared" si="0"/>
        <v>0</v>
      </c>
      <c r="F26" s="94" t="s">
        <v>8</v>
      </c>
      <c r="G26" s="95"/>
      <c r="H26" s="96"/>
      <c r="I26" s="92"/>
      <c r="J26" s="93"/>
      <c r="K26" s="123">
        <f t="shared" si="1"/>
        <v>0</v>
      </c>
      <c r="L26" s="94" t="s">
        <v>8</v>
      </c>
      <c r="M26" s="95"/>
    </row>
    <row r="27" spans="1:13" ht="14.25" x14ac:dyDescent="0.2">
      <c r="A27" s="91"/>
      <c r="B27" s="16" t="s">
        <v>71</v>
      </c>
      <c r="C27" s="92"/>
      <c r="D27" s="93"/>
      <c r="E27" s="123">
        <f t="shared" si="0"/>
        <v>0</v>
      </c>
      <c r="F27" s="94" t="s">
        <v>8</v>
      </c>
      <c r="G27" s="95"/>
      <c r="H27" s="96"/>
      <c r="I27" s="92"/>
      <c r="J27" s="93"/>
      <c r="K27" s="123">
        <f t="shared" si="1"/>
        <v>0</v>
      </c>
      <c r="L27" s="94" t="s">
        <v>8</v>
      </c>
      <c r="M27" s="95"/>
    </row>
    <row r="28" spans="1:13" ht="14.25" x14ac:dyDescent="0.2">
      <c r="A28" s="91"/>
      <c r="B28" s="16" t="s">
        <v>72</v>
      </c>
      <c r="C28" s="98"/>
      <c r="D28" s="99"/>
      <c r="E28" s="124">
        <f t="shared" si="0"/>
        <v>0</v>
      </c>
      <c r="F28" s="100" t="s">
        <v>8</v>
      </c>
      <c r="G28" s="101"/>
      <c r="H28" s="96"/>
      <c r="I28" s="98"/>
      <c r="J28" s="99"/>
      <c r="K28" s="124">
        <f t="shared" si="1"/>
        <v>0</v>
      </c>
      <c r="L28" s="100" t="s">
        <v>8</v>
      </c>
      <c r="M28" s="101"/>
    </row>
    <row r="29" spans="1:13" ht="14.25" x14ac:dyDescent="0.2">
      <c r="A29" s="97"/>
      <c r="B29" s="20" t="s">
        <v>73</v>
      </c>
      <c r="C29" s="98"/>
      <c r="D29" s="99"/>
      <c r="E29" s="124">
        <f t="shared" si="0"/>
        <v>0</v>
      </c>
      <c r="F29" s="100" t="s">
        <v>8</v>
      </c>
      <c r="G29" s="101"/>
      <c r="H29" s="102"/>
      <c r="I29" s="98"/>
      <c r="J29" s="99"/>
      <c r="K29" s="124">
        <f t="shared" si="1"/>
        <v>0</v>
      </c>
      <c r="L29" s="100" t="s">
        <v>8</v>
      </c>
      <c r="M29" s="101"/>
    </row>
    <row r="30" spans="1:13" ht="15" thickBot="1" x14ac:dyDescent="0.25">
      <c r="A30" s="91"/>
      <c r="B30" s="16" t="s">
        <v>74</v>
      </c>
      <c r="C30" s="98"/>
      <c r="D30" s="99"/>
      <c r="E30" s="124">
        <f t="shared" si="0"/>
        <v>0</v>
      </c>
      <c r="F30" s="100" t="s">
        <v>8</v>
      </c>
      <c r="G30" s="101"/>
      <c r="H30" s="96"/>
      <c r="I30" s="98"/>
      <c r="J30" s="99"/>
      <c r="K30" s="124">
        <f t="shared" si="1"/>
        <v>0</v>
      </c>
      <c r="L30" s="100" t="s">
        <v>8</v>
      </c>
      <c r="M30" s="101"/>
    </row>
    <row r="31" spans="1:13" x14ac:dyDescent="0.2">
      <c r="A31" s="130"/>
      <c r="B31" s="131" t="s">
        <v>4</v>
      </c>
      <c r="C31" s="132">
        <f>SUM(C17:C30)</f>
        <v>0</v>
      </c>
      <c r="D31" s="133">
        <f>SUM(D17:D30)</f>
        <v>0</v>
      </c>
      <c r="E31" s="133">
        <f>SUM(E17:E30)</f>
        <v>0</v>
      </c>
      <c r="F31" s="134"/>
      <c r="G31" s="135"/>
      <c r="H31" s="129"/>
      <c r="I31" s="132">
        <f>SUM(I17:I30)</f>
        <v>0</v>
      </c>
      <c r="J31" s="133">
        <f>SUM(J17:J30)</f>
        <v>0</v>
      </c>
      <c r="K31" s="133">
        <f>SUM(K17:K30)</f>
        <v>0</v>
      </c>
      <c r="L31" s="134"/>
      <c r="M31" s="135"/>
    </row>
    <row r="32" spans="1:13" x14ac:dyDescent="0.2">
      <c r="A32" s="136" t="s">
        <v>10</v>
      </c>
      <c r="B32" s="137"/>
      <c r="C32" s="138">
        <v>0.5</v>
      </c>
      <c r="D32" s="137"/>
      <c r="E32" s="104">
        <f>+E31*C32</f>
        <v>0</v>
      </c>
      <c r="F32" s="137"/>
      <c r="G32" s="137"/>
      <c r="H32" s="137"/>
      <c r="I32" s="137"/>
      <c r="J32" s="139"/>
      <c r="K32" s="104">
        <f>+K31*C32</f>
        <v>0</v>
      </c>
      <c r="L32" s="138"/>
      <c r="M32" s="137"/>
    </row>
    <row r="33" spans="1:15" ht="5.25" customHeight="1" x14ac:dyDescent="0.2">
      <c r="A33" s="141"/>
      <c r="B33" s="142"/>
      <c r="C33" s="143"/>
      <c r="D33" s="142"/>
      <c r="E33" s="128"/>
      <c r="F33" s="142"/>
      <c r="G33" s="142"/>
      <c r="H33" s="142"/>
      <c r="I33" s="142"/>
      <c r="J33" s="144"/>
      <c r="K33" s="128"/>
      <c r="L33" s="143"/>
      <c r="M33" s="142"/>
    </row>
    <row r="34" spans="1:15" x14ac:dyDescent="0.2">
      <c r="A34" s="125" t="s">
        <v>26</v>
      </c>
      <c r="B34" s="82"/>
      <c r="C34" s="126">
        <v>18000</v>
      </c>
      <c r="D34" s="82"/>
      <c r="G34" s="82"/>
      <c r="H34" s="82"/>
      <c r="I34" s="82"/>
      <c r="J34" s="82"/>
      <c r="K34" s="140"/>
      <c r="L34" s="82"/>
      <c r="M34" s="82"/>
    </row>
    <row r="36" spans="1:15" ht="13.5" thickBot="1" x14ac:dyDescent="0.25">
      <c r="A36" s="244" t="s">
        <v>32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</row>
    <row r="37" spans="1:15" ht="36" customHeight="1" thickTop="1" x14ac:dyDescent="0.2">
      <c r="A37" s="242" t="s">
        <v>22</v>
      </c>
      <c r="B37" s="229" t="s">
        <v>11</v>
      </c>
      <c r="C37" s="229" t="s">
        <v>12</v>
      </c>
      <c r="D37" s="229" t="s">
        <v>14</v>
      </c>
      <c r="E37" s="227" t="s">
        <v>53</v>
      </c>
      <c r="F37" s="229" t="s">
        <v>52</v>
      </c>
      <c r="G37" s="235" t="s">
        <v>23</v>
      </c>
      <c r="H37" s="235"/>
      <c r="I37" s="235" t="s">
        <v>35</v>
      </c>
      <c r="J37" s="235"/>
      <c r="K37" s="245" t="s">
        <v>21</v>
      </c>
      <c r="L37" s="245" t="s">
        <v>28</v>
      </c>
      <c r="M37" s="245" t="s">
        <v>34</v>
      </c>
      <c r="N37" s="247" t="s">
        <v>31</v>
      </c>
      <c r="O37" s="225" t="s">
        <v>27</v>
      </c>
    </row>
    <row r="38" spans="1:15" s="66" customFormat="1" ht="71.25" customHeight="1" thickBot="1" x14ac:dyDescent="0.25">
      <c r="A38" s="243"/>
      <c r="B38" s="228"/>
      <c r="C38" s="228"/>
      <c r="D38" s="228"/>
      <c r="E38" s="228"/>
      <c r="F38" s="228"/>
      <c r="G38" s="53" t="s">
        <v>24</v>
      </c>
      <c r="H38" s="53" t="s">
        <v>25</v>
      </c>
      <c r="I38" s="105">
        <v>45566</v>
      </c>
      <c r="J38" s="105">
        <v>45930</v>
      </c>
      <c r="K38" s="246"/>
      <c r="L38" s="246"/>
      <c r="M38" s="246"/>
      <c r="N38" s="248"/>
      <c r="O38" s="226"/>
    </row>
    <row r="39" spans="1:15" s="82" customFormat="1" ht="13.5" thickTop="1" x14ac:dyDescent="0.2">
      <c r="A39" s="54">
        <v>1</v>
      </c>
      <c r="B39" s="55"/>
      <c r="C39" s="55"/>
      <c r="D39" s="55"/>
      <c r="E39" s="55"/>
      <c r="F39" s="55"/>
      <c r="G39" s="56"/>
      <c r="H39" s="57"/>
      <c r="I39" s="121" t="str">
        <f>IF(G39="","",IF(G39&gt;$I$38,G39,$I$38))</f>
        <v/>
      </c>
      <c r="J39" s="121" t="str">
        <f>IF(G39="","",IF(H39="",$J$38,IF(H39&gt;$J$38,$J$38,H39)))</f>
        <v/>
      </c>
      <c r="K39" s="58"/>
      <c r="L39" s="115" t="str">
        <f>IF(G39="","",DAYS360(I39,J39,TRUE)+1)</f>
        <v/>
      </c>
      <c r="M39" s="116" t="str">
        <f>IF(L39="","",L39*K39*(3000/360))</f>
        <v/>
      </c>
      <c r="N39" s="113" t="str">
        <f>IF(M39="","",ROUND((M39*$K$64)/$K$60,2))</f>
        <v/>
      </c>
      <c r="O39" s="64"/>
    </row>
    <row r="40" spans="1:15" s="82" customFormat="1" ht="14.25" customHeight="1" x14ac:dyDescent="0.2">
      <c r="A40" s="59">
        <v>2</v>
      </c>
      <c r="B40" s="42"/>
      <c r="C40" s="42"/>
      <c r="D40" s="42"/>
      <c r="E40" s="42"/>
      <c r="F40" s="42"/>
      <c r="G40" s="43"/>
      <c r="H40" s="49"/>
      <c r="I40" s="122" t="str">
        <f t="shared" ref="I40:I58" si="2">IF(G40="","",IF(G40&gt;$I$38,G40,$I$38))</f>
        <v/>
      </c>
      <c r="J40" s="122" t="str">
        <f t="shared" ref="J40:J58" si="3">IF(G40="","",IF(H40="",$J$38,IF(H40&gt;$J$38,$J$38,H40)))</f>
        <v/>
      </c>
      <c r="K40" s="45"/>
      <c r="L40" s="117" t="str">
        <f t="shared" ref="L40:L58" si="4">IF(G40="","",DAYS360(I40,J40,TRUE)+1)</f>
        <v/>
      </c>
      <c r="M40" s="118" t="str">
        <f t="shared" ref="M40:M58" si="5">IF(L40="","",L40*K40*(3000/360))</f>
        <v/>
      </c>
      <c r="N40" s="114" t="str">
        <f t="shared" ref="N40:N58" si="6">IF(M40="","",ROUND((M40*$K$62)/$K$60,2))</f>
        <v/>
      </c>
      <c r="O40" s="65"/>
    </row>
    <row r="41" spans="1:15" x14ac:dyDescent="0.2">
      <c r="A41" s="60">
        <v>3</v>
      </c>
      <c r="B41" s="46"/>
      <c r="C41" s="46"/>
      <c r="D41" s="46"/>
      <c r="E41" s="46"/>
      <c r="F41" s="46"/>
      <c r="G41" s="47"/>
      <c r="H41" s="49"/>
      <c r="I41" s="122" t="str">
        <f t="shared" si="2"/>
        <v/>
      </c>
      <c r="J41" s="122" t="str">
        <f t="shared" si="3"/>
        <v/>
      </c>
      <c r="K41" s="45"/>
      <c r="L41" s="117" t="str">
        <f t="shared" si="4"/>
        <v/>
      </c>
      <c r="M41" s="118" t="str">
        <f t="shared" si="5"/>
        <v/>
      </c>
      <c r="N41" s="114" t="str">
        <f t="shared" si="6"/>
        <v/>
      </c>
      <c r="O41" s="65"/>
    </row>
    <row r="42" spans="1:15" x14ac:dyDescent="0.2">
      <c r="A42" s="60">
        <v>4</v>
      </c>
      <c r="B42" s="46"/>
      <c r="C42" s="46"/>
      <c r="D42" s="46"/>
      <c r="E42" s="46"/>
      <c r="F42" s="46"/>
      <c r="G42" s="47"/>
      <c r="H42" s="49"/>
      <c r="I42" s="122" t="str">
        <f t="shared" si="2"/>
        <v/>
      </c>
      <c r="J42" s="122" t="str">
        <f t="shared" si="3"/>
        <v/>
      </c>
      <c r="K42" s="45"/>
      <c r="L42" s="117" t="str">
        <f t="shared" si="4"/>
        <v/>
      </c>
      <c r="M42" s="118" t="str">
        <f t="shared" si="5"/>
        <v/>
      </c>
      <c r="N42" s="114" t="str">
        <f t="shared" si="6"/>
        <v/>
      </c>
      <c r="O42" s="65"/>
    </row>
    <row r="43" spans="1:15" x14ac:dyDescent="0.2">
      <c r="A43" s="61">
        <v>5</v>
      </c>
      <c r="B43" s="48"/>
      <c r="C43" s="48"/>
      <c r="D43" s="48"/>
      <c r="E43" s="48"/>
      <c r="F43" s="48"/>
      <c r="G43" s="43"/>
      <c r="H43" s="44"/>
      <c r="I43" s="122" t="str">
        <f t="shared" si="2"/>
        <v/>
      </c>
      <c r="J43" s="122" t="str">
        <f t="shared" si="3"/>
        <v/>
      </c>
      <c r="K43" s="45"/>
      <c r="L43" s="117" t="str">
        <f t="shared" si="4"/>
        <v/>
      </c>
      <c r="M43" s="118" t="str">
        <f t="shared" si="5"/>
        <v/>
      </c>
      <c r="N43" s="114" t="str">
        <f t="shared" si="6"/>
        <v/>
      </c>
      <c r="O43" s="65"/>
    </row>
    <row r="44" spans="1:15" x14ac:dyDescent="0.2">
      <c r="A44" s="62">
        <v>6</v>
      </c>
      <c r="B44" s="48"/>
      <c r="C44" s="48"/>
      <c r="D44" s="48"/>
      <c r="E44" s="48"/>
      <c r="F44" s="48"/>
      <c r="G44" s="43"/>
      <c r="H44" s="49"/>
      <c r="I44" s="122" t="str">
        <f t="shared" si="2"/>
        <v/>
      </c>
      <c r="J44" s="122" t="str">
        <f t="shared" si="3"/>
        <v/>
      </c>
      <c r="K44" s="45"/>
      <c r="L44" s="117" t="str">
        <f t="shared" si="4"/>
        <v/>
      </c>
      <c r="M44" s="118" t="str">
        <f t="shared" si="5"/>
        <v/>
      </c>
      <c r="N44" s="114" t="str">
        <f t="shared" si="6"/>
        <v/>
      </c>
      <c r="O44" s="65"/>
    </row>
    <row r="45" spans="1:15" x14ac:dyDescent="0.2">
      <c r="A45" s="61">
        <v>7</v>
      </c>
      <c r="B45" s="46"/>
      <c r="C45" s="46"/>
      <c r="D45" s="46"/>
      <c r="E45" s="46"/>
      <c r="F45" s="46"/>
      <c r="G45" s="47"/>
      <c r="H45" s="49"/>
      <c r="I45" s="122" t="str">
        <f t="shared" si="2"/>
        <v/>
      </c>
      <c r="J45" s="122" t="str">
        <f t="shared" si="3"/>
        <v/>
      </c>
      <c r="K45" s="45"/>
      <c r="L45" s="117" t="str">
        <f t="shared" si="4"/>
        <v/>
      </c>
      <c r="M45" s="118" t="str">
        <f t="shared" si="5"/>
        <v/>
      </c>
      <c r="N45" s="114" t="str">
        <f t="shared" si="6"/>
        <v/>
      </c>
      <c r="O45" s="65"/>
    </row>
    <row r="46" spans="1:15" x14ac:dyDescent="0.2">
      <c r="A46" s="61">
        <v>8</v>
      </c>
      <c r="B46" s="46"/>
      <c r="C46" s="46"/>
      <c r="D46" s="46"/>
      <c r="E46" s="46"/>
      <c r="F46" s="46"/>
      <c r="G46" s="47"/>
      <c r="H46" s="49"/>
      <c r="I46" s="122" t="str">
        <f t="shared" si="2"/>
        <v/>
      </c>
      <c r="J46" s="122" t="str">
        <f t="shared" si="3"/>
        <v/>
      </c>
      <c r="K46" s="45"/>
      <c r="L46" s="117" t="str">
        <f t="shared" si="4"/>
        <v/>
      </c>
      <c r="M46" s="118" t="str">
        <f t="shared" si="5"/>
        <v/>
      </c>
      <c r="N46" s="114" t="str">
        <f t="shared" si="6"/>
        <v/>
      </c>
      <c r="O46" s="65"/>
    </row>
    <row r="47" spans="1:15" x14ac:dyDescent="0.2">
      <c r="A47" s="61">
        <v>9</v>
      </c>
      <c r="B47" s="48"/>
      <c r="C47" s="48"/>
      <c r="D47" s="48"/>
      <c r="E47" s="48"/>
      <c r="F47" s="48"/>
      <c r="G47" s="43"/>
      <c r="H47" s="44"/>
      <c r="I47" s="122" t="str">
        <f t="shared" si="2"/>
        <v/>
      </c>
      <c r="J47" s="122" t="str">
        <f t="shared" si="3"/>
        <v/>
      </c>
      <c r="K47" s="45"/>
      <c r="L47" s="117" t="str">
        <f t="shared" si="4"/>
        <v/>
      </c>
      <c r="M47" s="118" t="str">
        <f t="shared" si="5"/>
        <v/>
      </c>
      <c r="N47" s="114" t="str">
        <f t="shared" si="6"/>
        <v/>
      </c>
      <c r="O47" s="65"/>
    </row>
    <row r="48" spans="1:15" x14ac:dyDescent="0.2">
      <c r="A48" s="61">
        <v>10</v>
      </c>
      <c r="B48" s="46"/>
      <c r="C48" s="46"/>
      <c r="D48" s="46"/>
      <c r="E48" s="46"/>
      <c r="F48" s="46"/>
      <c r="G48" s="43"/>
      <c r="H48" s="49"/>
      <c r="I48" s="122" t="str">
        <f t="shared" si="2"/>
        <v/>
      </c>
      <c r="J48" s="122" t="str">
        <f t="shared" si="3"/>
        <v/>
      </c>
      <c r="K48" s="45"/>
      <c r="L48" s="117" t="str">
        <f t="shared" si="4"/>
        <v/>
      </c>
      <c r="M48" s="118" t="str">
        <f t="shared" si="5"/>
        <v/>
      </c>
      <c r="N48" s="114" t="str">
        <f t="shared" si="6"/>
        <v/>
      </c>
      <c r="O48" s="65"/>
    </row>
    <row r="49" spans="1:15" x14ac:dyDescent="0.2">
      <c r="A49" s="61">
        <v>11</v>
      </c>
      <c r="B49" s="50"/>
      <c r="C49" s="50"/>
      <c r="D49" s="50"/>
      <c r="E49" s="48"/>
      <c r="F49" s="48"/>
      <c r="G49" s="47"/>
      <c r="H49" s="49"/>
      <c r="I49" s="122" t="str">
        <f t="shared" si="2"/>
        <v/>
      </c>
      <c r="J49" s="122" t="str">
        <f t="shared" si="3"/>
        <v/>
      </c>
      <c r="K49" s="45"/>
      <c r="L49" s="117" t="str">
        <f t="shared" si="4"/>
        <v/>
      </c>
      <c r="M49" s="118" t="str">
        <f t="shared" si="5"/>
        <v/>
      </c>
      <c r="N49" s="114" t="str">
        <f t="shared" si="6"/>
        <v/>
      </c>
      <c r="O49" s="65"/>
    </row>
    <row r="50" spans="1:15" x14ac:dyDescent="0.2">
      <c r="A50" s="60">
        <v>12</v>
      </c>
      <c r="B50" s="46"/>
      <c r="C50" s="46"/>
      <c r="D50" s="46"/>
      <c r="E50" s="46"/>
      <c r="F50" s="46"/>
      <c r="G50" s="47"/>
      <c r="H50" s="49"/>
      <c r="I50" s="122" t="str">
        <f t="shared" si="2"/>
        <v/>
      </c>
      <c r="J50" s="122" t="str">
        <f t="shared" si="3"/>
        <v/>
      </c>
      <c r="K50" s="45"/>
      <c r="L50" s="117" t="str">
        <f t="shared" si="4"/>
        <v/>
      </c>
      <c r="M50" s="118" t="str">
        <f t="shared" si="5"/>
        <v/>
      </c>
      <c r="N50" s="114" t="str">
        <f t="shared" si="6"/>
        <v/>
      </c>
      <c r="O50" s="65"/>
    </row>
    <row r="51" spans="1:15" x14ac:dyDescent="0.2">
      <c r="A51" s="63">
        <v>13</v>
      </c>
      <c r="B51" s="51"/>
      <c r="C51" s="51"/>
      <c r="D51" s="51"/>
      <c r="E51" s="215"/>
      <c r="F51" s="215"/>
      <c r="G51" s="43"/>
      <c r="H51" s="44"/>
      <c r="I51" s="122" t="str">
        <f t="shared" si="2"/>
        <v/>
      </c>
      <c r="J51" s="122" t="str">
        <f t="shared" si="3"/>
        <v/>
      </c>
      <c r="K51" s="45"/>
      <c r="L51" s="117" t="str">
        <f t="shared" si="4"/>
        <v/>
      </c>
      <c r="M51" s="118" t="str">
        <f t="shared" si="5"/>
        <v/>
      </c>
      <c r="N51" s="114" t="str">
        <f t="shared" si="6"/>
        <v/>
      </c>
      <c r="O51" s="65"/>
    </row>
    <row r="52" spans="1:15" x14ac:dyDescent="0.2">
      <c r="A52" s="60">
        <v>14</v>
      </c>
      <c r="B52" s="46"/>
      <c r="C52" s="46"/>
      <c r="D52" s="46"/>
      <c r="E52" s="46"/>
      <c r="F52" s="46"/>
      <c r="G52" s="47"/>
      <c r="H52" s="49"/>
      <c r="I52" s="122" t="str">
        <f t="shared" si="2"/>
        <v/>
      </c>
      <c r="J52" s="122" t="str">
        <f t="shared" si="3"/>
        <v/>
      </c>
      <c r="K52" s="45"/>
      <c r="L52" s="117" t="str">
        <f t="shared" si="4"/>
        <v/>
      </c>
      <c r="M52" s="118" t="str">
        <f t="shared" si="5"/>
        <v/>
      </c>
      <c r="N52" s="114" t="str">
        <f t="shared" si="6"/>
        <v/>
      </c>
      <c r="O52" s="65"/>
    </row>
    <row r="53" spans="1:15" x14ac:dyDescent="0.2">
      <c r="A53" s="60">
        <v>15</v>
      </c>
      <c r="B53" s="46"/>
      <c r="C53" s="46"/>
      <c r="D53" s="46"/>
      <c r="E53" s="46"/>
      <c r="F53" s="46"/>
      <c r="G53" s="43"/>
      <c r="H53" s="44"/>
      <c r="I53" s="122" t="str">
        <f t="shared" si="2"/>
        <v/>
      </c>
      <c r="J53" s="122" t="str">
        <f t="shared" si="3"/>
        <v/>
      </c>
      <c r="K53" s="45"/>
      <c r="L53" s="117" t="str">
        <f t="shared" si="4"/>
        <v/>
      </c>
      <c r="M53" s="118" t="str">
        <f t="shared" si="5"/>
        <v/>
      </c>
      <c r="N53" s="114" t="str">
        <f t="shared" si="6"/>
        <v/>
      </c>
      <c r="O53" s="65"/>
    </row>
    <row r="54" spans="1:15" x14ac:dyDescent="0.2">
      <c r="A54" s="60">
        <v>16</v>
      </c>
      <c r="B54" s="46"/>
      <c r="C54" s="46"/>
      <c r="D54" s="46"/>
      <c r="E54" s="46"/>
      <c r="F54" s="46"/>
      <c r="G54" s="43"/>
      <c r="H54" s="49"/>
      <c r="I54" s="122" t="str">
        <f t="shared" si="2"/>
        <v/>
      </c>
      <c r="J54" s="122" t="str">
        <f t="shared" si="3"/>
        <v/>
      </c>
      <c r="K54" s="45"/>
      <c r="L54" s="117" t="str">
        <f t="shared" si="4"/>
        <v/>
      </c>
      <c r="M54" s="118" t="str">
        <f t="shared" si="5"/>
        <v/>
      </c>
      <c r="N54" s="114" t="str">
        <f t="shared" si="6"/>
        <v/>
      </c>
      <c r="O54" s="65"/>
    </row>
    <row r="55" spans="1:15" x14ac:dyDescent="0.2">
      <c r="A55" s="63">
        <v>17</v>
      </c>
      <c r="B55" s="52"/>
      <c r="C55" s="52"/>
      <c r="D55" s="52"/>
      <c r="E55" s="52"/>
      <c r="F55" s="52"/>
      <c r="G55" s="47"/>
      <c r="H55" s="49"/>
      <c r="I55" s="122" t="str">
        <f t="shared" si="2"/>
        <v/>
      </c>
      <c r="J55" s="122" t="str">
        <f t="shared" si="3"/>
        <v/>
      </c>
      <c r="K55" s="45"/>
      <c r="L55" s="117" t="str">
        <f t="shared" si="4"/>
        <v/>
      </c>
      <c r="M55" s="118" t="str">
        <f t="shared" si="5"/>
        <v/>
      </c>
      <c r="N55" s="114" t="str">
        <f t="shared" si="6"/>
        <v/>
      </c>
      <c r="O55" s="65"/>
    </row>
    <row r="56" spans="1:15" x14ac:dyDescent="0.2">
      <c r="A56" s="60">
        <v>18</v>
      </c>
      <c r="B56" s="46"/>
      <c r="C56" s="46"/>
      <c r="D56" s="46"/>
      <c r="E56" s="46"/>
      <c r="F56" s="46"/>
      <c r="G56" s="47"/>
      <c r="H56" s="49"/>
      <c r="I56" s="122" t="str">
        <f t="shared" si="2"/>
        <v/>
      </c>
      <c r="J56" s="122" t="str">
        <f t="shared" si="3"/>
        <v/>
      </c>
      <c r="K56" s="45"/>
      <c r="L56" s="117" t="str">
        <f t="shared" si="4"/>
        <v/>
      </c>
      <c r="M56" s="118" t="str">
        <f t="shared" si="5"/>
        <v/>
      </c>
      <c r="N56" s="114" t="str">
        <f>IF(M56="","",ROUND((M56*$K$62)/$K$60,2))</f>
        <v/>
      </c>
      <c r="O56" s="65"/>
    </row>
    <row r="57" spans="1:15" x14ac:dyDescent="0.2">
      <c r="A57" s="60">
        <v>19</v>
      </c>
      <c r="B57" s="46"/>
      <c r="C57" s="46"/>
      <c r="D57" s="46"/>
      <c r="E57" s="46"/>
      <c r="F57" s="46"/>
      <c r="G57" s="43"/>
      <c r="H57" s="44"/>
      <c r="I57" s="122" t="str">
        <f t="shared" si="2"/>
        <v/>
      </c>
      <c r="J57" s="122" t="str">
        <f t="shared" si="3"/>
        <v/>
      </c>
      <c r="K57" s="45"/>
      <c r="L57" s="119" t="str">
        <f t="shared" si="4"/>
        <v/>
      </c>
      <c r="M57" s="120" t="str">
        <f t="shared" si="5"/>
        <v/>
      </c>
      <c r="N57" s="114" t="str">
        <f t="shared" si="6"/>
        <v/>
      </c>
      <c r="O57" s="65"/>
    </row>
    <row r="58" spans="1:15" x14ac:dyDescent="0.2">
      <c r="A58" s="60">
        <v>20</v>
      </c>
      <c r="B58" s="46"/>
      <c r="C58" s="46"/>
      <c r="D58" s="46"/>
      <c r="E58" s="46"/>
      <c r="F58" s="46"/>
      <c r="G58" s="43"/>
      <c r="H58" s="44"/>
      <c r="I58" s="122" t="str">
        <f t="shared" si="2"/>
        <v/>
      </c>
      <c r="J58" s="122" t="str">
        <f t="shared" si="3"/>
        <v/>
      </c>
      <c r="K58" s="45"/>
      <c r="L58" s="119" t="str">
        <f t="shared" si="4"/>
        <v/>
      </c>
      <c r="M58" s="120" t="str">
        <f t="shared" si="5"/>
        <v/>
      </c>
      <c r="N58" s="114" t="str">
        <f t="shared" si="6"/>
        <v/>
      </c>
      <c r="O58" s="65"/>
    </row>
    <row r="59" spans="1:15" s="82" customFormat="1" ht="4.5" customHeight="1" x14ac:dyDescent="0.2">
      <c r="A59" s="66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</row>
    <row r="60" spans="1:15" x14ac:dyDescent="0.2">
      <c r="A60" s="106"/>
      <c r="B60" s="103"/>
      <c r="C60" s="103"/>
      <c r="D60" s="103"/>
      <c r="E60" s="103"/>
      <c r="F60" s="103"/>
      <c r="G60" s="103"/>
      <c r="H60" s="103"/>
      <c r="I60" s="103"/>
      <c r="J60" s="103"/>
      <c r="K60" s="107">
        <f>SUM(M39:M58)</f>
        <v>0</v>
      </c>
      <c r="L60" s="112">
        <f>SUM(N39:N58)</f>
        <v>0</v>
      </c>
      <c r="M60" s="103"/>
    </row>
    <row r="61" spans="1:15" ht="13.5" thickBot="1" x14ac:dyDescent="0.25"/>
    <row r="62" spans="1:15" ht="15" customHeight="1" x14ac:dyDescent="0.3">
      <c r="A62" s="41"/>
      <c r="B62" s="188" t="s">
        <v>50</v>
      </c>
      <c r="C62" s="189"/>
      <c r="D62" s="127"/>
      <c r="E62" s="128"/>
      <c r="F62" s="109"/>
      <c r="G62" s="109"/>
      <c r="H62" s="109"/>
      <c r="I62" s="109"/>
      <c r="J62" s="144" t="s">
        <v>30</v>
      </c>
      <c r="K62" s="145">
        <f>(IF(E32&lt;C34,E32,C34)+(IF(K32&lt;C34,K32,C34)))</f>
        <v>0</v>
      </c>
    </row>
    <row r="63" spans="1:15" ht="16.5" x14ac:dyDescent="0.3">
      <c r="A63" s="41"/>
      <c r="B63" s="192"/>
      <c r="C63" s="193"/>
      <c r="E63" s="109"/>
      <c r="F63" s="109"/>
      <c r="G63" s="109"/>
      <c r="H63" s="109"/>
      <c r="I63" s="109"/>
      <c r="J63" s="144" t="s">
        <v>33</v>
      </c>
      <c r="K63" s="161">
        <f>+K60</f>
        <v>0</v>
      </c>
    </row>
    <row r="64" spans="1:15" ht="17.25" thickBot="1" x14ac:dyDescent="0.35">
      <c r="B64" s="190"/>
      <c r="C64" s="191"/>
      <c r="E64" s="162"/>
      <c r="F64" s="162"/>
      <c r="G64" s="162"/>
      <c r="H64" s="162"/>
      <c r="I64" s="162"/>
      <c r="J64" s="163" t="s">
        <v>48</v>
      </c>
      <c r="K64" s="164">
        <f>IF(K62&lt;K63,K62,K63)</f>
        <v>0</v>
      </c>
    </row>
    <row r="65" ht="39.75" customHeight="1" x14ac:dyDescent="0.2"/>
  </sheetData>
  <mergeCells count="28">
    <mergeCell ref="N37:N38"/>
    <mergeCell ref="B37:B38"/>
    <mergeCell ref="C37:C38"/>
    <mergeCell ref="D37:D38"/>
    <mergeCell ref="K37:K38"/>
    <mergeCell ref="J12:M12"/>
    <mergeCell ref="J13:M13"/>
    <mergeCell ref="J14:M14"/>
    <mergeCell ref="A37:A38"/>
    <mergeCell ref="A36:M36"/>
    <mergeCell ref="L37:L38"/>
    <mergeCell ref="M37:M38"/>
    <mergeCell ref="O37:O38"/>
    <mergeCell ref="E37:E38"/>
    <mergeCell ref="F37:F38"/>
    <mergeCell ref="C1:M1"/>
    <mergeCell ref="C2:M2"/>
    <mergeCell ref="I9:M9"/>
    <mergeCell ref="C9:G9"/>
    <mergeCell ref="G37:H37"/>
    <mergeCell ref="I37:J37"/>
    <mergeCell ref="D10:G10"/>
    <mergeCell ref="D11:G11"/>
    <mergeCell ref="D12:G12"/>
    <mergeCell ref="D13:G13"/>
    <mergeCell ref="D14:G14"/>
    <mergeCell ref="J10:M10"/>
    <mergeCell ref="J11:M11"/>
  </mergeCells>
  <pageMargins left="0.23622047244094491" right="0.23622047244094491" top="0.35433070866141736" bottom="0.35433070866141736" header="0.11811023622047245" footer="0.11811023622047245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"/>
  <sheetViews>
    <sheetView zoomScale="80" zoomScaleNormal="80" workbookViewId="0">
      <selection activeCell="C3" sqref="C3:O3"/>
    </sheetView>
  </sheetViews>
  <sheetFormatPr baseColWidth="10" defaultRowHeight="15" x14ac:dyDescent="0.25"/>
  <cols>
    <col min="1" max="1" width="30" customWidth="1"/>
    <col min="2" max="2" width="18.85546875" customWidth="1"/>
    <col min="3" max="3" width="12.28515625" customWidth="1"/>
    <col min="4" max="4" width="11.7109375" customWidth="1"/>
    <col min="5" max="5" width="8.28515625" customWidth="1"/>
  </cols>
  <sheetData>
    <row r="1" spans="1:15" ht="56.25" customHeight="1" x14ac:dyDescent="0.25"/>
    <row r="2" spans="1:15" s="41" customFormat="1" ht="12.75" x14ac:dyDescent="0.2">
      <c r="A2" s="66"/>
      <c r="B2" s="67"/>
      <c r="C2" s="230" t="s">
        <v>60</v>
      </c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5" s="41" customFormat="1" ht="42.75" customHeight="1" x14ac:dyDescent="0.2">
      <c r="A3" s="66"/>
      <c r="B3" s="68"/>
      <c r="C3" s="231" t="s">
        <v>76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</row>
    <row r="4" spans="1:15" s="41" customFormat="1" ht="7.5" customHeight="1" thickBot="1" x14ac:dyDescent="0.25">
      <c r="A4" s="66"/>
      <c r="B4" s="69"/>
      <c r="C4" s="69"/>
      <c r="D4" s="70"/>
      <c r="E4" s="70"/>
      <c r="F4" s="70"/>
      <c r="G4" s="70"/>
      <c r="H4" s="70"/>
      <c r="I4" s="70"/>
      <c r="J4" s="70"/>
    </row>
    <row r="5" spans="1:15" s="41" customFormat="1" ht="14.25" thickTop="1" thickBot="1" x14ac:dyDescent="0.25">
      <c r="A5" s="71" t="s">
        <v>5</v>
      </c>
      <c r="B5" s="72"/>
      <c r="C5" s="72"/>
      <c r="D5" s="72"/>
      <c r="E5" s="72"/>
      <c r="F5" s="209"/>
      <c r="G5" s="209"/>
      <c r="H5" s="73"/>
      <c r="I5" s="73"/>
      <c r="J5" s="73"/>
      <c r="K5" s="73"/>
      <c r="L5" s="73"/>
      <c r="M5" s="73"/>
      <c r="N5" s="73"/>
      <c r="O5" s="74" t="s">
        <v>29</v>
      </c>
    </row>
    <row r="6" spans="1:15" s="41" customFormat="1" ht="13.5" thickBot="1" x14ac:dyDescent="0.25">
      <c r="A6" s="75" t="s">
        <v>18</v>
      </c>
      <c r="B6" s="76"/>
      <c r="C6" s="76"/>
      <c r="D6" s="76"/>
      <c r="E6" s="76"/>
      <c r="F6" s="76"/>
      <c r="G6" s="76"/>
      <c r="H6" s="76"/>
      <c r="I6" s="77"/>
      <c r="J6" s="77"/>
      <c r="K6" s="77"/>
      <c r="L6" s="77"/>
      <c r="M6" s="77"/>
      <c r="N6" s="77"/>
      <c r="O6" s="78" t="s">
        <v>59</v>
      </c>
    </row>
    <row r="7" spans="1:15" s="41" customFormat="1" ht="18" thickTop="1" thickBot="1" x14ac:dyDescent="0.25">
      <c r="A7" s="202" t="s">
        <v>18</v>
      </c>
      <c r="B7" s="214"/>
      <c r="C7" s="183"/>
      <c r="D7" s="183"/>
      <c r="E7" s="183"/>
      <c r="F7" s="183"/>
      <c r="G7" s="183"/>
      <c r="H7" s="199"/>
      <c r="I7" s="199"/>
      <c r="J7" s="200"/>
      <c r="K7" s="200"/>
      <c r="L7" s="200"/>
      <c r="M7" s="200"/>
      <c r="N7" s="200"/>
    </row>
    <row r="8" spans="1:15" s="41" customFormat="1" ht="15.75" customHeight="1" thickTop="1" x14ac:dyDescent="0.2">
      <c r="A8" s="165" t="s">
        <v>49</v>
      </c>
      <c r="B8" s="73"/>
      <c r="C8" s="73"/>
      <c r="D8" s="147"/>
      <c r="E8" s="147"/>
      <c r="F8" s="147"/>
      <c r="G8" s="147"/>
      <c r="H8" s="147"/>
      <c r="I8" s="108"/>
      <c r="J8" s="108"/>
      <c r="K8" s="108"/>
      <c r="L8" s="108"/>
      <c r="M8" s="108"/>
      <c r="N8" s="108"/>
      <c r="O8" s="108"/>
    </row>
    <row r="10" spans="1:15" ht="16.5" customHeight="1" x14ac:dyDescent="0.25">
      <c r="A10" s="254" t="s">
        <v>39</v>
      </c>
      <c r="B10" s="255"/>
      <c r="C10" s="255"/>
      <c r="D10" s="255"/>
      <c r="E10" s="255"/>
      <c r="F10" s="255"/>
      <c r="G10" s="256"/>
      <c r="H10" s="252" t="s">
        <v>37</v>
      </c>
      <c r="I10" s="249" t="s">
        <v>77</v>
      </c>
      <c r="J10" s="250"/>
      <c r="K10" s="251"/>
      <c r="L10" s="252" t="s">
        <v>43</v>
      </c>
      <c r="M10" s="156" t="s">
        <v>46</v>
      </c>
      <c r="N10" s="157"/>
      <c r="O10" s="158"/>
    </row>
    <row r="11" spans="1:15" ht="49.5" x14ac:dyDescent="0.25">
      <c r="A11" s="154" t="s">
        <v>11</v>
      </c>
      <c r="B11" s="154" t="s">
        <v>12</v>
      </c>
      <c r="C11" s="154" t="s">
        <v>14</v>
      </c>
      <c r="D11" s="154" t="s">
        <v>55</v>
      </c>
      <c r="E11" s="154" t="s">
        <v>52</v>
      </c>
      <c r="F11" s="154" t="s">
        <v>38</v>
      </c>
      <c r="G11" s="154" t="s">
        <v>36</v>
      </c>
      <c r="H11" s="253"/>
      <c r="I11" s="154" t="s">
        <v>40</v>
      </c>
      <c r="J11" s="154" t="s">
        <v>41</v>
      </c>
      <c r="K11" s="154" t="s">
        <v>42</v>
      </c>
      <c r="L11" s="253"/>
      <c r="M11" s="159" t="s">
        <v>40</v>
      </c>
      <c r="N11" s="154" t="s">
        <v>41</v>
      </c>
      <c r="O11" s="155" t="s">
        <v>42</v>
      </c>
    </row>
    <row r="12" spans="1:15" ht="16.5" x14ac:dyDescent="0.25">
      <c r="A12" s="148"/>
      <c r="B12" s="149"/>
      <c r="C12" s="149"/>
      <c r="D12" s="150"/>
      <c r="E12" s="150"/>
      <c r="F12" s="150"/>
      <c r="G12" s="150"/>
      <c r="H12" s="166">
        <f>12000*G12</f>
        <v>0</v>
      </c>
      <c r="I12" s="166">
        <f>IF(M12="si",H12*25%,0)</f>
        <v>0</v>
      </c>
      <c r="J12" s="166">
        <f>IF(N12="si",H12*25%,0)</f>
        <v>0</v>
      </c>
      <c r="K12" s="166">
        <f>IF(O12="si",H12*25%,0)</f>
        <v>0</v>
      </c>
      <c r="L12" s="160">
        <f>SUM(H12:K12)</f>
        <v>0</v>
      </c>
      <c r="M12" s="40"/>
      <c r="N12" s="40"/>
      <c r="O12" s="40"/>
    </row>
    <row r="13" spans="1:15" ht="16.5" x14ac:dyDescent="0.25">
      <c r="A13" s="148"/>
      <c r="B13" s="152"/>
      <c r="C13" s="152"/>
      <c r="D13" s="151"/>
      <c r="E13" s="153"/>
      <c r="F13" s="153"/>
      <c r="G13" s="153"/>
      <c r="H13" s="166">
        <f t="shared" ref="H13:H21" si="0">12000*G13</f>
        <v>0</v>
      </c>
      <c r="I13" s="166">
        <f t="shared" ref="I13:I21" si="1">IF(M13="si",H13*25%,0)</f>
        <v>0</v>
      </c>
      <c r="J13" s="166">
        <f t="shared" ref="J13:J21" si="2">IF(N13="si",H13*25%,0)</f>
        <v>0</v>
      </c>
      <c r="K13" s="166">
        <f t="shared" ref="K13:K21" si="3">IF(O13="si",H13*25%,0)</f>
        <v>0</v>
      </c>
      <c r="L13" s="160">
        <f t="shared" ref="L13:L16" si="4">SUM(H13:K13)</f>
        <v>0</v>
      </c>
      <c r="M13" s="40"/>
      <c r="N13" s="40"/>
      <c r="O13" s="40"/>
    </row>
    <row r="14" spans="1:15" ht="16.5" x14ac:dyDescent="0.25">
      <c r="A14" s="148"/>
      <c r="B14" s="152"/>
      <c r="C14" s="152"/>
      <c r="D14" s="151"/>
      <c r="E14" s="153"/>
      <c r="F14" s="153"/>
      <c r="G14" s="153"/>
      <c r="H14" s="166">
        <f t="shared" si="0"/>
        <v>0</v>
      </c>
      <c r="I14" s="166">
        <f t="shared" si="1"/>
        <v>0</v>
      </c>
      <c r="J14" s="166">
        <f t="shared" si="2"/>
        <v>0</v>
      </c>
      <c r="K14" s="166">
        <f t="shared" si="3"/>
        <v>0</v>
      </c>
      <c r="L14" s="160">
        <f t="shared" si="4"/>
        <v>0</v>
      </c>
      <c r="M14" s="40"/>
      <c r="N14" s="40"/>
      <c r="O14" s="40"/>
    </row>
    <row r="15" spans="1:15" ht="16.5" x14ac:dyDescent="0.25">
      <c r="A15" s="148"/>
      <c r="B15" s="152"/>
      <c r="C15" s="152"/>
      <c r="D15" s="152"/>
      <c r="E15" s="153"/>
      <c r="F15" s="153"/>
      <c r="G15" s="153"/>
      <c r="H15" s="166">
        <f t="shared" si="0"/>
        <v>0</v>
      </c>
      <c r="I15" s="166">
        <f t="shared" si="1"/>
        <v>0</v>
      </c>
      <c r="J15" s="166">
        <f t="shared" si="2"/>
        <v>0</v>
      </c>
      <c r="K15" s="166">
        <f t="shared" si="3"/>
        <v>0</v>
      </c>
      <c r="L15" s="160">
        <f t="shared" si="4"/>
        <v>0</v>
      </c>
      <c r="M15" s="40"/>
      <c r="N15" s="40"/>
      <c r="O15" s="40"/>
    </row>
    <row r="16" spans="1:15" ht="16.5" x14ac:dyDescent="0.25">
      <c r="A16" s="148"/>
      <c r="B16" s="149"/>
      <c r="C16" s="149"/>
      <c r="D16" s="150"/>
      <c r="E16" s="150"/>
      <c r="F16" s="150"/>
      <c r="G16" s="150"/>
      <c r="H16" s="166">
        <f t="shared" si="0"/>
        <v>0</v>
      </c>
      <c r="I16" s="166">
        <f t="shared" si="1"/>
        <v>0</v>
      </c>
      <c r="J16" s="166">
        <f t="shared" si="2"/>
        <v>0</v>
      </c>
      <c r="K16" s="166">
        <f t="shared" si="3"/>
        <v>0</v>
      </c>
      <c r="L16" s="160">
        <f t="shared" si="4"/>
        <v>0</v>
      </c>
      <c r="M16" s="40"/>
      <c r="N16" s="40"/>
      <c r="O16" s="40"/>
    </row>
    <row r="17" spans="1:15" ht="16.5" x14ac:dyDescent="0.25">
      <c r="A17" s="148"/>
      <c r="B17" s="152"/>
      <c r="C17" s="152"/>
      <c r="D17" s="151"/>
      <c r="E17" s="153"/>
      <c r="F17" s="153"/>
      <c r="G17" s="153"/>
      <c r="H17" s="166">
        <f t="shared" si="0"/>
        <v>0</v>
      </c>
      <c r="I17" s="166">
        <f t="shared" si="1"/>
        <v>0</v>
      </c>
      <c r="J17" s="166">
        <f t="shared" si="2"/>
        <v>0</v>
      </c>
      <c r="K17" s="166">
        <f t="shared" si="3"/>
        <v>0</v>
      </c>
      <c r="L17" s="160">
        <f t="shared" ref="L17:L21" si="5">SUM(H17:K17)</f>
        <v>0</v>
      </c>
      <c r="M17" s="40"/>
      <c r="N17" s="40"/>
      <c r="O17" s="40"/>
    </row>
    <row r="18" spans="1:15" ht="16.5" x14ac:dyDescent="0.25">
      <c r="A18" s="148"/>
      <c r="B18" s="152"/>
      <c r="C18" s="152"/>
      <c r="D18" s="151"/>
      <c r="E18" s="153"/>
      <c r="F18" s="153"/>
      <c r="G18" s="153"/>
      <c r="H18" s="166">
        <f t="shared" si="0"/>
        <v>0</v>
      </c>
      <c r="I18" s="166">
        <f t="shared" si="1"/>
        <v>0</v>
      </c>
      <c r="J18" s="166">
        <f t="shared" si="2"/>
        <v>0</v>
      </c>
      <c r="K18" s="166">
        <f t="shared" si="3"/>
        <v>0</v>
      </c>
      <c r="L18" s="160">
        <f t="shared" si="5"/>
        <v>0</v>
      </c>
      <c r="M18" s="40"/>
      <c r="N18" s="40"/>
      <c r="O18" s="40"/>
    </row>
    <row r="19" spans="1:15" ht="16.5" x14ac:dyDescent="0.25">
      <c r="A19" s="148"/>
      <c r="B19" s="152"/>
      <c r="C19" s="152"/>
      <c r="D19" s="152"/>
      <c r="E19" s="153"/>
      <c r="F19" s="153"/>
      <c r="G19" s="153"/>
      <c r="H19" s="166">
        <f t="shared" si="0"/>
        <v>0</v>
      </c>
      <c r="I19" s="166">
        <f t="shared" si="1"/>
        <v>0</v>
      </c>
      <c r="J19" s="166">
        <f t="shared" si="2"/>
        <v>0</v>
      </c>
      <c r="K19" s="166">
        <f t="shared" si="3"/>
        <v>0</v>
      </c>
      <c r="L19" s="160">
        <f t="shared" si="5"/>
        <v>0</v>
      </c>
      <c r="M19" s="40"/>
      <c r="N19" s="40"/>
      <c r="O19" s="40"/>
    </row>
    <row r="20" spans="1:15" ht="16.5" x14ac:dyDescent="0.25">
      <c r="A20" s="148"/>
      <c r="B20" s="149"/>
      <c r="C20" s="149"/>
      <c r="D20" s="150"/>
      <c r="E20" s="150"/>
      <c r="F20" s="150"/>
      <c r="G20" s="150"/>
      <c r="H20" s="166">
        <f t="shared" si="0"/>
        <v>0</v>
      </c>
      <c r="I20" s="166">
        <f t="shared" si="1"/>
        <v>0</v>
      </c>
      <c r="J20" s="166">
        <f t="shared" si="2"/>
        <v>0</v>
      </c>
      <c r="K20" s="166">
        <f t="shared" si="3"/>
        <v>0</v>
      </c>
      <c r="L20" s="160">
        <f t="shared" si="5"/>
        <v>0</v>
      </c>
      <c r="M20" s="40"/>
      <c r="N20" s="40"/>
      <c r="O20" s="40"/>
    </row>
    <row r="21" spans="1:15" ht="16.5" x14ac:dyDescent="0.25">
      <c r="A21" s="148"/>
      <c r="B21" s="152"/>
      <c r="C21" s="152"/>
      <c r="D21" s="151"/>
      <c r="E21" s="153"/>
      <c r="F21" s="153"/>
      <c r="G21" s="153"/>
      <c r="H21" s="166">
        <f t="shared" si="0"/>
        <v>0</v>
      </c>
      <c r="I21" s="166">
        <f t="shared" si="1"/>
        <v>0</v>
      </c>
      <c r="J21" s="166">
        <f t="shared" si="2"/>
        <v>0</v>
      </c>
      <c r="K21" s="166">
        <f t="shared" si="3"/>
        <v>0</v>
      </c>
      <c r="L21" s="160">
        <f t="shared" si="5"/>
        <v>0</v>
      </c>
      <c r="M21" s="40"/>
      <c r="N21" s="40"/>
      <c r="O21" s="40"/>
    </row>
    <row r="22" spans="1:15" ht="16.5" x14ac:dyDescent="0.25">
      <c r="L22" s="168">
        <f>SUM(L12:L21)</f>
        <v>0</v>
      </c>
    </row>
    <row r="23" spans="1:15" ht="15.75" thickBot="1" x14ac:dyDescent="0.3"/>
    <row r="24" spans="1:15" x14ac:dyDescent="0.25">
      <c r="A24" s="188" t="s">
        <v>50</v>
      </c>
      <c r="B24" s="189"/>
      <c r="H24" s="176"/>
      <c r="I24" s="177"/>
      <c r="J24" s="177"/>
      <c r="K24" s="194" t="s">
        <v>78</v>
      </c>
      <c r="L24" s="178"/>
    </row>
    <row r="25" spans="1:15" x14ac:dyDescent="0.25">
      <c r="A25" s="192"/>
      <c r="B25" s="193"/>
      <c r="H25" s="176"/>
      <c r="I25" s="177"/>
      <c r="J25" s="177"/>
      <c r="K25" s="194" t="s">
        <v>47</v>
      </c>
      <c r="L25" s="179">
        <f>+L22</f>
        <v>0</v>
      </c>
    </row>
    <row r="26" spans="1:15" ht="15.75" thickBot="1" x14ac:dyDescent="0.3">
      <c r="A26" s="190"/>
      <c r="B26" s="191"/>
      <c r="H26" s="198"/>
      <c r="I26" s="195"/>
      <c r="J26" s="195"/>
      <c r="K26" s="196" t="s">
        <v>48</v>
      </c>
      <c r="L26" s="197">
        <f>IF(L24&lt;L25,L24,L25)</f>
        <v>0</v>
      </c>
    </row>
  </sheetData>
  <mergeCells count="6">
    <mergeCell ref="C2:O2"/>
    <mergeCell ref="C3:O3"/>
    <mergeCell ref="I10:K10"/>
    <mergeCell ref="H10:H11"/>
    <mergeCell ref="L10:L11"/>
    <mergeCell ref="A10:G10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Hoja3!$D$2:$D$3</xm:f>
          </x14:formula1>
          <xm:sqref>M12:O21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P.DIRECCIÓN_TÉCN.PRODUCCIÓN</vt:lpstr>
      <vt:lpstr>Hoja3</vt:lpstr>
      <vt:lpstr>P.TÉCNICO EN ORIENTACIÓN</vt:lpstr>
      <vt:lpstr>Creación postos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2022-12-09T08:51:13Z</cp:lastPrinted>
  <dcterms:created xsi:type="dcterms:W3CDTF">2021-02-24T18:05:14Z</dcterms:created>
  <dcterms:modified xsi:type="dcterms:W3CDTF">2025-05-22T06:21:54Z</dcterms:modified>
</cp:coreProperties>
</file>